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65" windowWidth="14805" windowHeight="7350" tabRatio="761" activeTab="1"/>
  </bookViews>
  <sheets>
    <sheet name="для заполнения бюджетники" sheetId="13" r:id="rId1"/>
    <sheet name="для заполнения МУП, АО" sheetId="4" r:id="rId2"/>
  </sheets>
  <definedNames>
    <definedName name="_xlnm.Print_Titles" localSheetId="0">'для заполнения бюджетники'!$6:$8</definedName>
    <definedName name="_xlnm.Print_Titles" localSheetId="1">'для заполнения МУП, АО'!$5:$5</definedName>
    <definedName name="_xlnm.Print_Area" localSheetId="1">'для заполнения МУП, АО'!$A$1:$I$11</definedName>
  </definedNames>
  <calcPr calcId="145621"/>
</workbook>
</file>

<file path=xl/calcChain.xml><?xml version="1.0" encoding="utf-8"?>
<calcChain xmlns="http://schemas.openxmlformats.org/spreadsheetml/2006/main">
  <c r="H97" i="13" l="1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L81" i="13"/>
  <c r="L80" i="13"/>
  <c r="H81" i="13"/>
  <c r="H80" i="13"/>
  <c r="I81" i="13"/>
  <c r="I80" i="13"/>
  <c r="I100" i="13" l="1"/>
  <c r="I99" i="13"/>
  <c r="H78" i="13" l="1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L97" i="13" l="1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I102" i="13"/>
  <c r="I108" i="13"/>
  <c r="I92" i="13" l="1"/>
  <c r="I91" i="13"/>
  <c r="I106" i="13"/>
  <c r="I97" i="13"/>
  <c r="I95" i="13"/>
  <c r="I94" i="13" l="1"/>
  <c r="I96" i="13"/>
  <c r="I93" i="13"/>
  <c r="I88" i="13"/>
  <c r="I87" i="13"/>
  <c r="I86" i="13"/>
  <c r="I84" i="13"/>
  <c r="I85" i="13"/>
  <c r="I83" i="13"/>
  <c r="I89" i="13"/>
  <c r="I90" i="13"/>
  <c r="I64" i="13" l="1"/>
  <c r="L64" i="13" s="1"/>
  <c r="I77" i="13"/>
  <c r="L77" i="13" s="1"/>
  <c r="I63" i="13"/>
  <c r="L63" i="13" s="1"/>
  <c r="I69" i="13"/>
  <c r="L69" i="13" s="1"/>
  <c r="I68" i="13"/>
  <c r="L68" i="13" s="1"/>
  <c r="I67" i="13"/>
  <c r="L67" i="13" s="1"/>
  <c r="I66" i="13"/>
  <c r="L66" i="13" s="1"/>
  <c r="I65" i="13"/>
  <c r="L65" i="13" s="1"/>
  <c r="I62" i="13"/>
  <c r="L62" i="13" s="1"/>
  <c r="I78" i="13"/>
  <c r="L78" i="13" s="1"/>
  <c r="I60" i="13"/>
  <c r="L60" i="13" s="1"/>
  <c r="I61" i="13"/>
  <c r="L61" i="13" s="1"/>
  <c r="I59" i="13"/>
  <c r="L59" i="13" s="1"/>
  <c r="I76" i="13"/>
  <c r="L76" i="13" s="1"/>
  <c r="I58" i="13"/>
  <c r="L58" i="13" s="1"/>
  <c r="I56" i="13"/>
  <c r="L56" i="13" s="1"/>
  <c r="I57" i="13"/>
  <c r="L57" i="13" s="1"/>
  <c r="I75" i="13"/>
  <c r="L75" i="13" s="1"/>
  <c r="I55" i="13"/>
  <c r="L55" i="13" s="1"/>
  <c r="I52" i="13"/>
  <c r="L52" i="13" s="1"/>
  <c r="I54" i="13"/>
  <c r="L54" i="13" s="1"/>
  <c r="I74" i="13"/>
  <c r="L74" i="13" s="1"/>
  <c r="I53" i="13"/>
  <c r="L53" i="13" s="1"/>
  <c r="I73" i="13"/>
  <c r="L73" i="13" s="1"/>
  <c r="I51" i="13"/>
  <c r="L51" i="13" s="1"/>
  <c r="I72" i="13"/>
  <c r="L72" i="13" s="1"/>
  <c r="I71" i="13"/>
  <c r="L71" i="13" s="1"/>
  <c r="I70" i="13"/>
  <c r="L70" i="13" s="1"/>
  <c r="I50" i="13"/>
  <c r="L50" i="13" s="1"/>
  <c r="I49" i="13"/>
  <c r="L49" i="13" s="1"/>
  <c r="I48" i="13"/>
  <c r="L48" i="13" s="1"/>
  <c r="I44" i="13"/>
  <c r="L44" i="13" s="1"/>
  <c r="I46" i="13"/>
  <c r="L46" i="13" s="1"/>
  <c r="I47" i="13"/>
  <c r="L47" i="13" s="1"/>
  <c r="I45" i="13"/>
  <c r="L45" i="13" s="1"/>
  <c r="I43" i="13" l="1"/>
  <c r="L43" i="13" s="1"/>
  <c r="I12" i="13" l="1"/>
  <c r="L12" i="13" s="1"/>
  <c r="I11" i="13"/>
  <c r="L11" i="13" s="1"/>
  <c r="I41" i="13"/>
  <c r="L41" i="13" s="1"/>
  <c r="I18" i="13"/>
  <c r="L18" i="13" s="1"/>
  <c r="I17" i="13"/>
  <c r="L17" i="13" s="1"/>
  <c r="I24" i="13"/>
  <c r="L24" i="13" s="1"/>
  <c r="I19" i="13"/>
  <c r="L19" i="13" s="1"/>
  <c r="I13" i="13"/>
  <c r="L13" i="13" s="1"/>
  <c r="I15" i="13"/>
  <c r="L15" i="13" s="1"/>
  <c r="I27" i="13"/>
  <c r="L27" i="13" s="1"/>
  <c r="I23" i="13"/>
  <c r="L23" i="13" s="1"/>
  <c r="I20" i="13"/>
  <c r="L20" i="13" s="1"/>
  <c r="I22" i="13"/>
  <c r="L22" i="13" s="1"/>
  <c r="I21" i="13"/>
  <c r="L21" i="13" s="1"/>
  <c r="I25" i="13"/>
  <c r="L25" i="13" s="1"/>
  <c r="I14" i="13"/>
  <c r="L14" i="13" s="1"/>
  <c r="I28" i="13"/>
  <c r="L28" i="13" s="1"/>
  <c r="I16" i="13"/>
  <c r="L16" i="13" s="1"/>
  <c r="I26" i="13"/>
  <c r="L26" i="13" s="1"/>
  <c r="I36" i="13"/>
  <c r="L36" i="13" s="1"/>
  <c r="I30" i="13"/>
  <c r="L30" i="13" s="1"/>
  <c r="I35" i="13"/>
  <c r="L35" i="13" s="1"/>
  <c r="I40" i="13"/>
  <c r="L40" i="13" s="1"/>
  <c r="I39" i="13"/>
  <c r="L39" i="13" s="1"/>
  <c r="I29" i="13"/>
  <c r="L29" i="13" s="1"/>
  <c r="I34" i="13"/>
  <c r="L34" i="13" s="1"/>
  <c r="I33" i="13"/>
  <c r="L33" i="13" s="1"/>
  <c r="I32" i="13"/>
  <c r="L32" i="13" s="1"/>
  <c r="I38" i="13"/>
  <c r="L38" i="13" s="1"/>
  <c r="I37" i="13"/>
  <c r="L37" i="13" s="1"/>
  <c r="I31" i="13" l="1"/>
  <c r="L31" i="13" s="1"/>
</calcChain>
</file>

<file path=xl/sharedStrings.xml><?xml version="1.0" encoding="utf-8"?>
<sst xmlns="http://schemas.openxmlformats.org/spreadsheetml/2006/main" count="527" uniqueCount="248">
  <si>
    <t>Номер</t>
  </si>
  <si>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</si>
  <si>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</si>
  <si>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Рыночная доля хозяйствующего субъекта в стоимостном выражении (по выручке от реализации товаров/ работ/услуг), в процентах</t>
  </si>
  <si>
    <t>Рыночная доля хозяйствующего субъекта в натуральном выражении (по объёмам реализованных товаров/ работ/услуг), в процентах</t>
  </si>
  <si>
    <t>Наименование рынка присутствия хозяйствующего субъекта</t>
  </si>
  <si>
    <t>Кол-во предоставленных услуг, единиц</t>
  </si>
  <si>
    <t>По хозяйствующиим субъектам</t>
  </si>
  <si>
    <t>Объем поступивших денежный средств (тыс. рублей)</t>
  </si>
  <si>
    <t>Всего</t>
  </si>
  <si>
    <t>в т.ч. из внебюджетных источников (платные услуги)</t>
  </si>
  <si>
    <t xml:space="preserve">в т.ч. общий объём выделенных бюджетных средств (содержание организации, заработная плата)  </t>
  </si>
  <si>
    <t>Рынок услуг дошкольного образования</t>
  </si>
  <si>
    <t xml:space="preserve"> Рынок медицинских услуг</t>
  </si>
  <si>
    <t>Приложение 1</t>
  </si>
  <si>
    <t>(наименование муниципального образования)</t>
  </si>
  <si>
    <t>Выручка от реализации товаров/ работ/ услуг (в стоимостном выражении), в тыс. рублей</t>
  </si>
  <si>
    <t>Муниципальное образование, в ведении которого находится предприятие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</si>
  <si>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</si>
  <si>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</si>
  <si>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 (кружки, секции и пр.)</t>
  </si>
  <si>
    <t>Рынок социальных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</si>
  <si>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</si>
  <si>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</si>
  <si>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Прочие сферы</t>
  </si>
  <si>
    <t xml:space="preserve">ИНН </t>
  </si>
  <si>
    <t>ОКВЭД</t>
  </si>
  <si>
    <t>Отчет о деятельности хозяйствующих субъектов, доля участия Белгородской области или муниципального образования 
в которых составляет 50 и более процентов, за 2021год</t>
  </si>
  <si>
    <t>ИНН</t>
  </si>
  <si>
    <t>Отчет о деятельности хозяйствующих субъектов, доля участия или муниципального образования, 
в которых составляет 50 и более процентов, за 2021 год</t>
  </si>
  <si>
    <t>Суммарная доля участия (собственности) государства 
(субъекта РФ и муниципалитетов) в хозяйствующем субъекте, в процентах</t>
  </si>
  <si>
    <t>Наименование хозяйствующего субъекта (МУП, АО, ООО)</t>
  </si>
  <si>
    <t>МБОУ "Зиборовская начальная школа - детский сад имени воина - интернационалиста С.Ф. Санина Шебекинского района "</t>
  </si>
  <si>
    <t>МБДОУ "Детский сад села Большетроицкое Шебекинского района "</t>
  </si>
  <si>
    <t>МБДОУ "Детский сад "Ромашка " села Белянка Шебекинского района "</t>
  </si>
  <si>
    <t>МБДОУ "Детский сад села Бершаково Шебекинского района "</t>
  </si>
  <si>
    <t>МБДОУ "Детский сад "Звездочка " села Маломихайловка Шебекинского района "</t>
  </si>
  <si>
    <t>МБДОУ "Детский сад №1 села Ржевка Шебекинского района "</t>
  </si>
  <si>
    <t>МБДОУ "Детский сад №2 села Ржевка Шебекинского района "</t>
  </si>
  <si>
    <t>МБДОУ "Детский сад села Графовка Шебекинского района "</t>
  </si>
  <si>
    <t>МБДОУ "Детский сад села Купино Шебекинского района 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</si>
  <si>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</si>
  <si>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</si>
  <si>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</si>
  <si>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</si>
  <si>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</si>
  <si>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</si>
  <si>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</si>
  <si>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</si>
  <si>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</si>
  <si>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</si>
  <si>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</si>
  <si>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</si>
  <si>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</si>
  <si>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</si>
  <si>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</si>
  <si>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</si>
  <si>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</si>
  <si>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</si>
  <si>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</si>
  <si>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</si>
  <si>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</si>
  <si>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</si>
  <si>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</si>
  <si>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</si>
  <si>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МБДОУ "Детский сад общеразвивающего вида №2 поселка Маслова Пристань Шебекинского района "</t>
  </si>
  <si>
    <t>МБДОУ "Детский сад общеразвивающего вида №3 поселка Маслова Пристань Шебекинского района "</t>
  </si>
  <si>
    <t>МБДОУ "Детский сад села Максимовка Шебекинского района "</t>
  </si>
  <si>
    <t>МБДОУ "Детский сад села Червона Дибровка Шебекинского района "</t>
  </si>
  <si>
    <t>МБДОУ "Детский сад "Солнышко " села Муром Шебекинского района "</t>
  </si>
  <si>
    <t>МБДОУ "Детский сад "Колокольчик " села Новая Таволжанка Шебекинского района "</t>
  </si>
  <si>
    <t>МБДОУ "Детский сад села Архангельское Шебекинского района "</t>
  </si>
  <si>
    <t>МБДОУ "Детский сад "Родничок " поселка Батрацкая Дача Шебекинского района "</t>
  </si>
  <si>
    <t>МАДОУ "Детский сад комбинированного вида № 8 города Шебекино "</t>
  </si>
  <si>
    <t>МАДОУ "Центр развития ребенка - детский сад №12 города Шебекино "</t>
  </si>
  <si>
    <t>25</t>
  </si>
  <si>
    <t>26</t>
  </si>
  <si>
    <t>27</t>
  </si>
  <si>
    <t>28</t>
  </si>
  <si>
    <t>29</t>
  </si>
  <si>
    <t>30</t>
  </si>
  <si>
    <t>31</t>
  </si>
  <si>
    <t>32</t>
  </si>
  <si>
    <t>МАДОУ "Детский сад "Белочка " села Новая Таволжанка Шебекинского района "</t>
  </si>
  <si>
    <t>МАДОУ "Детский сад комбинированного вида №11 г.Шебекино "</t>
  </si>
  <si>
    <t>МАДОУ "Детский сад комбинированного вида №13 г.Шебекино "</t>
  </si>
  <si>
    <t>МАДОУ "Детский сад комбинированного вида №7 г. Шебекино "</t>
  </si>
  <si>
    <t>МАДОУ "Центр развития ребенка - детский сад №2 г.Шебекино "</t>
  </si>
  <si>
    <t>МАДОУ "Центр развития ребенка - детский сад №6 города Шебекино "</t>
  </si>
  <si>
    <t>МАДОУ "Детский сад комбинированного вида №1 г.Шебекино "</t>
  </si>
  <si>
    <t>МАДОУ "Детский сад комбинированного вида №10 г. Шебекино "</t>
  </si>
  <si>
    <t>МАДОУ "Детский сад комбинированного вида №9 г.Шебекино "</t>
  </si>
  <si>
    <t>МАДОУ "Детский сад общеразвивающего вида №14 г.Шебекино "</t>
  </si>
  <si>
    <t>МБДОУ "Детский сад комбинированного вида №3 "Теремок " города Шебекино "</t>
  </si>
  <si>
    <t>3120009392</t>
  </si>
  <si>
    <t>85.13</t>
  </si>
  <si>
    <t>3120008952</t>
  </si>
  <si>
    <t>85.11</t>
  </si>
  <si>
    <t>3120009113</t>
  </si>
  <si>
    <t>3120012860</t>
  </si>
  <si>
    <t>3120009089</t>
  </si>
  <si>
    <t>3120009032</t>
  </si>
  <si>
    <t>3120011070</t>
  </si>
  <si>
    <t>3120009138</t>
  </si>
  <si>
    <t>3120008984</t>
  </si>
  <si>
    <t>3120008991</t>
  </si>
  <si>
    <t>3120009000</t>
  </si>
  <si>
    <t>3120012839</t>
  </si>
  <si>
    <t>3120009025</t>
  </si>
  <si>
    <t>3120008960</t>
  </si>
  <si>
    <t>3120009096</t>
  </si>
  <si>
    <t>3120009071</t>
  </si>
  <si>
    <t>3120098233</t>
  </si>
  <si>
    <t>3120008896</t>
  </si>
  <si>
    <t>3120008920</t>
  </si>
  <si>
    <t>3120009106</t>
  </si>
  <si>
    <t>3120008938</t>
  </si>
  <si>
    <t>3120008889</t>
  </si>
  <si>
    <t>3120008840</t>
  </si>
  <si>
    <t>3120008871</t>
  </si>
  <si>
    <t>3120008832</t>
  </si>
  <si>
    <t>3120008906</t>
  </si>
  <si>
    <t>3120009843</t>
  </si>
  <si>
    <t>3120008945</t>
  </si>
  <si>
    <t>3120101486</t>
  </si>
  <si>
    <t>100</t>
  </si>
  <si>
    <t>МБОУ "Середнянская начальная школа - детский сад Шебекинского района "</t>
  </si>
  <si>
    <t>3120009473</t>
  </si>
  <si>
    <t>85.12</t>
  </si>
  <si>
    <t>МБОУ "Белоколодезянская средняя общеобразовательная школа имени В.А. Данкова Шебекинского района "</t>
  </si>
  <si>
    <t>МБОУ "Булановская основная общеобразовательная школа Шебекинского района "</t>
  </si>
  <si>
    <t>МБОУ "Белянская средняя общеобразовательная школа Шебекинского района "</t>
  </si>
  <si>
    <t>МБОУ "Большетроицкая средняя общеобразовательная школа Шебекинского района "</t>
  </si>
  <si>
    <t>МБОУ "Большегородищенская средняя общеобразовательная школа имени Героя Советского Союза Н.Г.Сурнева Шебекинского района "</t>
  </si>
  <si>
    <t>МБОУ "Верхнеберезовская основная общеобразовательная школа Шебекинского района "</t>
  </si>
  <si>
    <t>МБОУ "Вознесеновская средняя общеобразовательная школа Шебекинского района "</t>
  </si>
  <si>
    <t>МБОУ "Графовская средняя общеобразовательная школа Шебекинского района "</t>
  </si>
  <si>
    <t>МБОУ "Кошлаковская основная общеобразовательная школа Шебекинского района "</t>
  </si>
  <si>
    <t>МБОУ "Купинская средняя общеобразовательная школа Шебекинского района "</t>
  </si>
  <si>
    <t>МБОУ "Красненская основная общеобразовательная школа Шебекинского района "</t>
  </si>
  <si>
    <t>МБОУ "Краснополянская основная общеобразовательная школа Шебекинского района "</t>
  </si>
  <si>
    <t>МБОУ "Максимовская средняя общеобразовательная школа Шебекинского района "</t>
  </si>
  <si>
    <t>МБОУ "Мешковская средняя общеобразовательная школа Шебекинского района "</t>
  </si>
  <si>
    <t>МБОУ "Масловопристанская средняя общеобразовательная школа Шебекинского района "</t>
  </si>
  <si>
    <t>МБОУ "Муромская средняя общеобразовательная школа Шебекинского района "</t>
  </si>
  <si>
    <t>МБОУ "Новотаволжанская средняя общеобразовательная школа имени Героя Советского Союза И.П.Серикова Шебекинского района "</t>
  </si>
  <si>
    <t>МБОУ "Поповская средняя общеобразовательная школа Шебекинского района "</t>
  </si>
  <si>
    <t>МБОУ "Первоцепляевская средняя общеобразовательная школа Шебекинского района "</t>
  </si>
  <si>
    <t>МБОУ "Ржевская средняя общеобразовательная школа Шебекинского района "</t>
  </si>
  <si>
    <t>МБОУ "Стариковская основная общеобразовательная школа Шебекинского района "</t>
  </si>
  <si>
    <t>МБОУ "Средняя общеобразовательная школа №2 г.Шебекино "</t>
  </si>
  <si>
    <t>МБОУ "Средняя общеобразовательная школа №3 г.Шебекино "</t>
  </si>
  <si>
    <t>МБОУ "Средняя общеобразовательная школа №4 г.Шебекино "</t>
  </si>
  <si>
    <t>МБОУ "Средняя общеобразовательная школа №5 с углубленным изучением отдельных предметов г.Шебекино "</t>
  </si>
  <si>
    <t>МБОУ "Средняя общеобразовательная школа №6 города Шебекино "</t>
  </si>
  <si>
    <t>МБОУ "Дмитриевская основная общеобразовательная школа имени Героя Советского союза И.Н. Озерова Шебекинского района "</t>
  </si>
  <si>
    <t>МБОУ "Зимовская основная общеобразовательная школа Шебекинского района "</t>
  </si>
  <si>
    <t>МБОУ "Козьмодемьяновская основная общеобразовательная школа Шебекинского района "</t>
  </si>
  <si>
    <t>33</t>
  </si>
  <si>
    <t>34</t>
  </si>
  <si>
    <t>35</t>
  </si>
  <si>
    <t>36</t>
  </si>
  <si>
    <t>МБОУ "Крапивенская основная общеобразовательная школа Шебекинского района "</t>
  </si>
  <si>
    <t>МБОУ "Красноалександровская основная общеобразовательная школа Шебекинского района "</t>
  </si>
  <si>
    <t>МБОУ "Маломихайловская основная общеобразовательная школа Шебекинского района "</t>
  </si>
  <si>
    <t>МБОУ "Никольская основная общеобразовательная школа Шебекинского района "</t>
  </si>
  <si>
    <t>МБОУ "Чураевская основная общеобразовательная школа Шебекинского района "</t>
  </si>
  <si>
    <t>МБОУ "Прогимназия №8 г.Шебекино "</t>
  </si>
  <si>
    <t>3120009145</t>
  </si>
  <si>
    <t>85.14</t>
  </si>
  <si>
    <t>3120009280</t>
  </si>
  <si>
    <t>3120009346</t>
  </si>
  <si>
    <t>3120009297</t>
  </si>
  <si>
    <t>3120009177</t>
  </si>
  <si>
    <t>3120009307</t>
  </si>
  <si>
    <t>3120009184</t>
  </si>
  <si>
    <t>3120009191</t>
  </si>
  <si>
    <t>3120009321</t>
  </si>
  <si>
    <t>3120009314</t>
  </si>
  <si>
    <t>3120009201</t>
  </si>
  <si>
    <t>3120009339</t>
  </si>
  <si>
    <t>3120009219</t>
  </si>
  <si>
    <t>3120009226</t>
  </si>
  <si>
    <t>3120009233</t>
  </si>
  <si>
    <t>3120009258</t>
  </si>
  <si>
    <t>3120009265</t>
  </si>
  <si>
    <t>3120009272</t>
  </si>
  <si>
    <t>3120009515</t>
  </si>
  <si>
    <t>3120009522</t>
  </si>
  <si>
    <t>3120009554</t>
  </si>
  <si>
    <t>3120009561</t>
  </si>
  <si>
    <t>3120009385</t>
  </si>
  <si>
    <t>3120009353</t>
  </si>
  <si>
    <t>3120009402</t>
  </si>
  <si>
    <t>3120009410</t>
  </si>
  <si>
    <t>3120009427</t>
  </si>
  <si>
    <t>3120009434</t>
  </si>
  <si>
    <t>3120009441</t>
  </si>
  <si>
    <t>3120009466</t>
  </si>
  <si>
    <t>3120009603</t>
  </si>
  <si>
    <t>3120009530</t>
  </si>
  <si>
    <t>3120009508</t>
  </si>
  <si>
    <t>ОГАПОУ ШТПТ</t>
  </si>
  <si>
    <t>ОГАПОУ ШАРТ</t>
  </si>
  <si>
    <t>3129003652</t>
  </si>
  <si>
    <t>85.21</t>
  </si>
  <si>
    <t>МБУДО "Детская школа искусств города Шебекино"</t>
  </si>
  <si>
    <t>МБУДО "Детская школа искусств села Большетроицкое Шебекинского городского округа "</t>
  </si>
  <si>
    <t>МБУДО "Детская школа искусств поселка Маслова Пристань Шебекинского городского округа "</t>
  </si>
  <si>
    <t>МБУДО "Детская школа искусств села Новая Таволжанка Шебекинского городского округа "</t>
  </si>
  <si>
    <t xml:space="preserve">МБУДО "Детско-юношеская спортивная школа "Атлант" Шебекинского городского округа </t>
  </si>
  <si>
    <t xml:space="preserve">МБУДО "Детско-юношеский центр "Развитие" Шебекинского городского округа </t>
  </si>
  <si>
    <t>МБУ "Центр спортивных сооружений"</t>
  </si>
  <si>
    <t>МБУ "Спортивная школа №1" Шебекинского городского округа</t>
  </si>
  <si>
    <t>МАУ "Ледовая арена"</t>
  </si>
  <si>
    <t>МАУ "ФОК "Таволга"</t>
  </si>
  <si>
    <t>МБУК "Централизованная библиотечная система Шебекинского городского округа"</t>
  </si>
  <si>
    <t>ШМБУ "Модельный Дворец культуры"</t>
  </si>
  <si>
    <t>ШМБУ "Спортивный комплекс Юность"</t>
  </si>
  <si>
    <t>ШМБУК "Центр культурного развития"</t>
  </si>
  <si>
    <t>Рынок услуг дополнительного образования</t>
  </si>
  <si>
    <t>85.41</t>
  </si>
  <si>
    <t>93.1</t>
  </si>
  <si>
    <t>93.11</t>
  </si>
  <si>
    <t>91.01</t>
  </si>
  <si>
    <t>90.04.3</t>
  </si>
  <si>
    <t>МБУК "Централизованная клубная система Шебекинского городского округа"</t>
  </si>
  <si>
    <t>90.04</t>
  </si>
  <si>
    <t>МАУ "КСС"</t>
  </si>
  <si>
    <t>3120012187</t>
  </si>
  <si>
    <t>81.29.9</t>
  </si>
  <si>
    <t>ООО "Шебекинские тепловые сети"</t>
  </si>
  <si>
    <t>3120104102</t>
  </si>
  <si>
    <t>35.30</t>
  </si>
  <si>
    <t xml:space="preserve">МАУ детский оздоровительный лагерь  "Салют"Шебекинского района и города Шебекино </t>
  </si>
  <si>
    <t>Рынок услуг детского отдыха и оздоровления</t>
  </si>
  <si>
    <t>ОГБУЗ "Шебекинская ЦРБ"</t>
  </si>
  <si>
    <t>ОГАУЗ "Шебекинская городская стоматологическая поликлиника"</t>
  </si>
  <si>
    <t>Рынок медицинских услуг</t>
  </si>
  <si>
    <t>Рынок стоматологических услуг</t>
  </si>
  <si>
    <t>86.10</t>
  </si>
  <si>
    <t>86.23</t>
  </si>
  <si>
    <t>88.10</t>
  </si>
  <si>
    <t>55.90</t>
  </si>
  <si>
    <t>МБОУ "Шебекинская СОШ с УИОП"</t>
  </si>
  <si>
    <t>Шебекинский городской округ</t>
  </si>
  <si>
    <t>Суммарный объем государственного 
(со стороны субъекта РФ и муниципальных образований) финансирования хозяйствующего субъекта, в тыс. рублях</t>
  </si>
  <si>
    <t>МБУ системы социальной защиты населения "Комплексный центр социального обслуживания населения Шебекинского городского округа"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</si>
</sst>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[$-419]General"/>
    <numFmt numFmtId="168" formatCode="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9" fillId="0" borderId="0" applyFont="0" applyFill="0" applyBorder="0" applyAlignment="0" applyProtection="0"/>
    <xf numFmtId="0" fontId="10" fillId="0" borderId="0"/>
    <xf numFmtId="0" fontId="3" fillId="0" borderId="0"/>
    <xf numFmtId="0" fontId="11" fillId="0" borderId="0"/>
    <xf numFmtId="167" fontId="17" fillId="0" borderId="0" applyBorder="0" applyProtection="0"/>
    <xf numFmtId="0" fontId="2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/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65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68" fontId="8" fillId="3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0" fontId="5" fillId="0" borderId="6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left" vertical="top" wrapText="1"/>
    </xf>
    <xf numFmtId="165" fontId="1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9">
    <cellStyle name="Excel Built-in Normal" xfId="5"/>
    <cellStyle name="Обычный" xfId="0" builtinId="0"/>
    <cellStyle name="Обычный 2" xfId="2"/>
    <cellStyle name="Обычный 2 2" xfId="7"/>
    <cellStyle name="Обычный 3" xfId="3"/>
    <cellStyle name="Обычный 3 2" xfId="8"/>
    <cellStyle name="Обычный 4" xfId="6"/>
    <cellStyle name="Обычный 5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view="pageBreakPreview" topLeftCell="A34" zoomScale="60" zoomScaleNormal="90" zoomScalePageLayoutView="80" workbookViewId="0">
      <selection activeCell="E38" sqref="E38"/>
    </sheetView>
  </sheetViews>
  <sheetFormatPr defaultColWidth="9.140625" defaultRowHeight="15.75" x14ac:dyDescent="0.25"/>
  <cols>
    <col min="1" max="1" width="9.140625" style="26"/>
    <col min="2" max="2" width="49.7109375" style="30" customWidth="1"/>
    <col min="3" max="3" width="15.42578125" style="30" customWidth="1"/>
    <col min="4" max="4" width="13.5703125" style="30" customWidth="1"/>
    <col min="5" max="6" width="21.42578125" style="26" customWidth="1"/>
    <col min="7" max="7" width="21" style="27" customWidth="1"/>
    <col min="8" max="8" width="16.140625" style="27" customWidth="1"/>
    <col min="9" max="9" width="16.7109375" style="27" customWidth="1"/>
    <col min="10" max="10" width="19.140625" style="27" customWidth="1"/>
    <col min="11" max="12" width="20.28515625" style="27" customWidth="1"/>
    <col min="13" max="13" width="17.7109375" style="27" customWidth="1"/>
    <col min="14" max="14" width="18.42578125" style="27" customWidth="1"/>
    <col min="15" max="15" width="13.85546875" style="27" customWidth="1"/>
    <col min="16" max="16" width="15.140625" style="27" customWidth="1"/>
    <col min="17" max="17" width="14.42578125" style="27" customWidth="1"/>
    <col min="18" max="16384" width="9.140625" style="27"/>
  </cols>
  <sheetData>
    <row r="1" spans="1:12" ht="18" customHeight="1" x14ac:dyDescent="0.25">
      <c r="L1" s="36" t="s">
        <v>14</v>
      </c>
    </row>
    <row r="2" spans="1:12" ht="37.5" customHeight="1" x14ac:dyDescent="0.25">
      <c r="A2" s="69" t="s">
        <v>27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23.25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7.25" customHeight="1" x14ac:dyDescent="0.25">
      <c r="A4" s="79" t="s">
        <v>15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80"/>
    </row>
    <row r="5" spans="1:12" x14ac:dyDescent="0.25">
      <c r="A5" s="37"/>
      <c r="B5" s="37"/>
      <c r="C5" s="37"/>
      <c r="D5" s="37"/>
      <c r="E5" s="37"/>
      <c r="F5" s="37"/>
      <c r="G5" s="38"/>
      <c r="H5" s="38"/>
      <c r="I5" s="38"/>
      <c r="J5" s="38"/>
      <c r="K5" s="38"/>
      <c r="L5" s="39"/>
    </row>
    <row r="6" spans="1:12" ht="37.5" customHeight="1" x14ac:dyDescent="0.25">
      <c r="A6" s="70" t="s">
        <v>0</v>
      </c>
      <c r="B6" s="70" t="s">
        <v>1</v>
      </c>
      <c r="C6" s="70" t="s">
        <v>25</v>
      </c>
      <c r="D6" s="70" t="s">
        <v>26</v>
      </c>
      <c r="E6" s="70" t="s">
        <v>2</v>
      </c>
      <c r="F6" s="70" t="s">
        <v>5</v>
      </c>
      <c r="G6" s="75" t="s">
        <v>7</v>
      </c>
      <c r="H6" s="76"/>
      <c r="I6" s="76"/>
      <c r="J6" s="76"/>
      <c r="K6" s="76"/>
      <c r="L6" s="77"/>
    </row>
    <row r="7" spans="1:12" ht="39.75" customHeight="1" x14ac:dyDescent="0.25">
      <c r="A7" s="71"/>
      <c r="B7" s="71"/>
      <c r="C7" s="71"/>
      <c r="D7" s="71"/>
      <c r="E7" s="71"/>
      <c r="F7" s="71"/>
      <c r="G7" s="70" t="s">
        <v>6</v>
      </c>
      <c r="H7" s="73" t="s">
        <v>4</v>
      </c>
      <c r="I7" s="75" t="s">
        <v>8</v>
      </c>
      <c r="J7" s="76"/>
      <c r="K7" s="77"/>
      <c r="L7" s="73" t="s">
        <v>3</v>
      </c>
    </row>
    <row r="8" spans="1:12" ht="153" customHeight="1" x14ac:dyDescent="0.25">
      <c r="A8" s="72"/>
      <c r="B8" s="72"/>
      <c r="C8" s="72"/>
      <c r="D8" s="72"/>
      <c r="E8" s="72"/>
      <c r="F8" s="72"/>
      <c r="G8" s="72"/>
      <c r="H8" s="74"/>
      <c r="I8" s="28" t="s">
        <v>9</v>
      </c>
      <c r="J8" s="28" t="s">
        <v>11</v>
      </c>
      <c r="K8" s="28" t="s">
        <v>10</v>
      </c>
      <c r="L8" s="74"/>
    </row>
    <row r="9" spans="1:12" x14ac:dyDescent="0.25">
      <c r="A9" s="28">
        <v>1</v>
      </c>
      <c r="B9" s="28">
        <v>2</v>
      </c>
      <c r="C9" s="28"/>
      <c r="D9" s="28"/>
      <c r="E9" s="28">
        <v>3</v>
      </c>
      <c r="F9" s="28">
        <v>4</v>
      </c>
      <c r="G9" s="28">
        <v>5</v>
      </c>
      <c r="H9" s="28"/>
      <c r="I9" s="28">
        <v>7</v>
      </c>
      <c r="J9" s="28">
        <v>9</v>
      </c>
      <c r="K9" s="28">
        <v>10</v>
      </c>
      <c r="L9" s="28"/>
    </row>
    <row r="10" spans="1:12" ht="21" customHeight="1" x14ac:dyDescent="0.25">
      <c r="A10" s="84" t="s">
        <v>12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2" ht="48.75" customHeight="1" x14ac:dyDescent="0.25">
      <c r="A11" s="41" t="s">
        <v>41</v>
      </c>
      <c r="B11" s="42" t="s">
        <v>32</v>
      </c>
      <c r="C11" s="41" t="s">
        <v>94</v>
      </c>
      <c r="D11" s="41" t="s">
        <v>95</v>
      </c>
      <c r="E11" s="41" t="s">
        <v>125</v>
      </c>
      <c r="F11" s="40" t="s">
        <v>12</v>
      </c>
      <c r="G11" s="60">
        <v>10</v>
      </c>
      <c r="H11" s="45">
        <f>G11/3269*100</f>
        <v>0.30590394616090549</v>
      </c>
      <c r="I11" s="45">
        <f t="shared" ref="I11:I41" si="0">SUM(J11:K11)</f>
        <v>5347.6</v>
      </c>
      <c r="J11" s="45">
        <v>5168.5</v>
      </c>
      <c r="K11" s="45">
        <v>179.1</v>
      </c>
      <c r="L11" s="45">
        <f>I11/453059.9*100</f>
        <v>1.1803295767292581</v>
      </c>
    </row>
    <row r="12" spans="1:12" ht="54" customHeight="1" x14ac:dyDescent="0.25">
      <c r="A12" s="41" t="s">
        <v>42</v>
      </c>
      <c r="B12" s="42" t="s">
        <v>126</v>
      </c>
      <c r="C12" s="41" t="s">
        <v>127</v>
      </c>
      <c r="D12" s="41" t="s">
        <v>128</v>
      </c>
      <c r="E12" s="41" t="s">
        <v>125</v>
      </c>
      <c r="F12" s="40" t="s">
        <v>12</v>
      </c>
      <c r="G12" s="60">
        <v>19</v>
      </c>
      <c r="H12" s="45">
        <f t="shared" ref="H12:H41" si="1">G12/3269*100</f>
        <v>0.5812174977057204</v>
      </c>
      <c r="I12" s="45">
        <f t="shared" si="0"/>
        <v>7150.1</v>
      </c>
      <c r="J12" s="45">
        <v>6833.6</v>
      </c>
      <c r="K12" s="45">
        <v>316.5</v>
      </c>
      <c r="L12" s="45">
        <f t="shared" ref="L12:L41" si="2">I12/453059.9*100</f>
        <v>1.5781798389131327</v>
      </c>
    </row>
    <row r="13" spans="1:12" ht="54" customHeight="1" x14ac:dyDescent="0.25">
      <c r="A13" s="41" t="s">
        <v>43</v>
      </c>
      <c r="B13" s="42" t="s">
        <v>33</v>
      </c>
      <c r="C13" s="41" t="s">
        <v>96</v>
      </c>
      <c r="D13" s="41" t="s">
        <v>97</v>
      </c>
      <c r="E13" s="41" t="s">
        <v>125</v>
      </c>
      <c r="F13" s="40" t="s">
        <v>12</v>
      </c>
      <c r="G13" s="60">
        <v>80</v>
      </c>
      <c r="H13" s="45">
        <f t="shared" si="1"/>
        <v>2.4472315692872439</v>
      </c>
      <c r="I13" s="45">
        <f t="shared" si="0"/>
        <v>9419.6999999999989</v>
      </c>
      <c r="J13" s="45">
        <v>8675.4</v>
      </c>
      <c r="K13" s="45">
        <v>744.3</v>
      </c>
      <c r="L13" s="45">
        <f t="shared" si="2"/>
        <v>2.0791290511475413</v>
      </c>
    </row>
    <row r="14" spans="1:12" ht="49.5" customHeight="1" x14ac:dyDescent="0.25">
      <c r="A14" s="41" t="s">
        <v>44</v>
      </c>
      <c r="B14" s="42" t="s">
        <v>34</v>
      </c>
      <c r="C14" s="41" t="s">
        <v>98</v>
      </c>
      <c r="D14" s="41" t="s">
        <v>97</v>
      </c>
      <c r="E14" s="41" t="s">
        <v>125</v>
      </c>
      <c r="F14" s="40" t="s">
        <v>12</v>
      </c>
      <c r="G14" s="60">
        <v>118</v>
      </c>
      <c r="H14" s="45">
        <f t="shared" si="1"/>
        <v>3.6096665646986845</v>
      </c>
      <c r="I14" s="45">
        <f t="shared" si="0"/>
        <v>15471.8</v>
      </c>
      <c r="J14" s="45">
        <v>14023.3</v>
      </c>
      <c r="K14" s="45">
        <v>1448.5</v>
      </c>
      <c r="L14" s="45">
        <f t="shared" si="2"/>
        <v>3.4149568302116338</v>
      </c>
    </row>
    <row r="15" spans="1:12" ht="55.5" customHeight="1" x14ac:dyDescent="0.25">
      <c r="A15" s="41" t="s">
        <v>45</v>
      </c>
      <c r="B15" s="42" t="s">
        <v>35</v>
      </c>
      <c r="C15" s="41" t="s">
        <v>99</v>
      </c>
      <c r="D15" s="41" t="s">
        <v>97</v>
      </c>
      <c r="E15" s="41" t="s">
        <v>125</v>
      </c>
      <c r="F15" s="40" t="s">
        <v>12</v>
      </c>
      <c r="G15" s="60">
        <v>21</v>
      </c>
      <c r="H15" s="45">
        <f t="shared" si="1"/>
        <v>0.64239828693790146</v>
      </c>
      <c r="I15" s="45">
        <f t="shared" si="0"/>
        <v>5294</v>
      </c>
      <c r="J15" s="45">
        <v>5035.6000000000004</v>
      </c>
      <c r="K15" s="45">
        <v>258.39999999999998</v>
      </c>
      <c r="L15" s="45">
        <f t="shared" si="2"/>
        <v>1.1684989115125837</v>
      </c>
    </row>
    <row r="16" spans="1:12" ht="52.5" customHeight="1" x14ac:dyDescent="0.25">
      <c r="A16" s="41" t="s">
        <v>46</v>
      </c>
      <c r="B16" s="42" t="s">
        <v>36</v>
      </c>
      <c r="C16" s="41" t="s">
        <v>100</v>
      </c>
      <c r="D16" s="41" t="s">
        <v>97</v>
      </c>
      <c r="E16" s="41" t="s">
        <v>125</v>
      </c>
      <c r="F16" s="40" t="s">
        <v>12</v>
      </c>
      <c r="G16" s="60">
        <v>32</v>
      </c>
      <c r="H16" s="45">
        <f t="shared" si="1"/>
        <v>0.9788926277148976</v>
      </c>
      <c r="I16" s="45">
        <f t="shared" si="0"/>
        <v>6761.8</v>
      </c>
      <c r="J16" s="45">
        <v>6328.3</v>
      </c>
      <c r="K16" s="45">
        <v>433.5</v>
      </c>
      <c r="L16" s="45">
        <f t="shared" si="2"/>
        <v>1.4924737325020376</v>
      </c>
    </row>
    <row r="17" spans="1:12" ht="49.5" customHeight="1" x14ac:dyDescent="0.25">
      <c r="A17" s="41" t="s">
        <v>47</v>
      </c>
      <c r="B17" s="42" t="s">
        <v>37</v>
      </c>
      <c r="C17" s="41" t="s">
        <v>101</v>
      </c>
      <c r="D17" s="41" t="s">
        <v>97</v>
      </c>
      <c r="E17" s="41" t="s">
        <v>125</v>
      </c>
      <c r="F17" s="40" t="s">
        <v>12</v>
      </c>
      <c r="G17" s="60">
        <v>14</v>
      </c>
      <c r="H17" s="45">
        <f t="shared" si="1"/>
        <v>0.42826552462526768</v>
      </c>
      <c r="I17" s="45">
        <f t="shared" si="0"/>
        <v>3850.6</v>
      </c>
      <c r="J17" s="45">
        <v>3659.5</v>
      </c>
      <c r="K17" s="45">
        <v>191.1</v>
      </c>
      <c r="L17" s="45">
        <f t="shared" si="2"/>
        <v>0.84990969185310805</v>
      </c>
    </row>
    <row r="18" spans="1:12" ht="51" customHeight="1" x14ac:dyDescent="0.25">
      <c r="A18" s="41" t="s">
        <v>48</v>
      </c>
      <c r="B18" s="42" t="s">
        <v>38</v>
      </c>
      <c r="C18" s="41" t="s">
        <v>102</v>
      </c>
      <c r="D18" s="41" t="s">
        <v>97</v>
      </c>
      <c r="E18" s="41" t="s">
        <v>125</v>
      </c>
      <c r="F18" s="40" t="s">
        <v>12</v>
      </c>
      <c r="G18" s="60">
        <v>37</v>
      </c>
      <c r="H18" s="45">
        <f t="shared" si="1"/>
        <v>1.1318446007953502</v>
      </c>
      <c r="I18" s="45">
        <f t="shared" si="0"/>
        <v>5265.9</v>
      </c>
      <c r="J18" s="45">
        <v>4701.8999999999996</v>
      </c>
      <c r="K18" s="45">
        <v>564</v>
      </c>
      <c r="L18" s="45">
        <f t="shared" si="2"/>
        <v>1.1622966411284688</v>
      </c>
    </row>
    <row r="19" spans="1:12" ht="52.5" customHeight="1" x14ac:dyDescent="0.25">
      <c r="A19" s="41" t="s">
        <v>49</v>
      </c>
      <c r="B19" s="42" t="s">
        <v>39</v>
      </c>
      <c r="C19" s="41" t="s">
        <v>103</v>
      </c>
      <c r="D19" s="41" t="s">
        <v>97</v>
      </c>
      <c r="E19" s="41" t="s">
        <v>125</v>
      </c>
      <c r="F19" s="40" t="s">
        <v>12</v>
      </c>
      <c r="G19" s="60">
        <v>55</v>
      </c>
      <c r="H19" s="45">
        <f t="shared" si="1"/>
        <v>1.6824717038849801</v>
      </c>
      <c r="I19" s="45">
        <f t="shared" si="0"/>
        <v>8390.5</v>
      </c>
      <c r="J19" s="45">
        <v>7647.9</v>
      </c>
      <c r="K19" s="45">
        <v>742.6</v>
      </c>
      <c r="L19" s="45">
        <f t="shared" si="2"/>
        <v>1.8519626212781133</v>
      </c>
    </row>
    <row r="20" spans="1:12" ht="49.5" customHeight="1" x14ac:dyDescent="0.25">
      <c r="A20" s="41" t="s">
        <v>50</v>
      </c>
      <c r="B20" s="42" t="s">
        <v>40</v>
      </c>
      <c r="C20" s="41" t="s">
        <v>104</v>
      </c>
      <c r="D20" s="41" t="s">
        <v>97</v>
      </c>
      <c r="E20" s="41" t="s">
        <v>125</v>
      </c>
      <c r="F20" s="40" t="s">
        <v>12</v>
      </c>
      <c r="G20" s="60">
        <v>78</v>
      </c>
      <c r="H20" s="45">
        <f t="shared" si="1"/>
        <v>2.3860507800550628</v>
      </c>
      <c r="I20" s="45">
        <f t="shared" si="0"/>
        <v>11119.2</v>
      </c>
      <c r="J20" s="45">
        <v>10249</v>
      </c>
      <c r="K20" s="45">
        <v>870.2</v>
      </c>
      <c r="L20" s="45">
        <f t="shared" si="2"/>
        <v>2.4542450126351945</v>
      </c>
    </row>
    <row r="21" spans="1:12" ht="50.25" customHeight="1" x14ac:dyDescent="0.25">
      <c r="A21" s="41" t="s">
        <v>51</v>
      </c>
      <c r="B21" s="42" t="s">
        <v>65</v>
      </c>
      <c r="C21" s="41" t="s">
        <v>105</v>
      </c>
      <c r="D21" s="41" t="s">
        <v>97</v>
      </c>
      <c r="E21" s="41" t="s">
        <v>125</v>
      </c>
      <c r="F21" s="40" t="s">
        <v>12</v>
      </c>
      <c r="G21" s="60">
        <v>112</v>
      </c>
      <c r="H21" s="45">
        <f t="shared" si="1"/>
        <v>3.4261241970021414</v>
      </c>
      <c r="I21" s="45">
        <f t="shared" si="0"/>
        <v>16185.199999999999</v>
      </c>
      <c r="J21" s="45">
        <v>14720.4</v>
      </c>
      <c r="K21" s="45">
        <v>1464.8</v>
      </c>
      <c r="L21" s="45">
        <f t="shared" si="2"/>
        <v>3.572419452703715</v>
      </c>
    </row>
    <row r="22" spans="1:12" ht="49.5" customHeight="1" x14ac:dyDescent="0.25">
      <c r="A22" s="41" t="s">
        <v>52</v>
      </c>
      <c r="B22" s="42" t="s">
        <v>66</v>
      </c>
      <c r="C22" s="41" t="s">
        <v>106</v>
      </c>
      <c r="D22" s="41" t="s">
        <v>97</v>
      </c>
      <c r="E22" s="41" t="s">
        <v>125</v>
      </c>
      <c r="F22" s="40" t="s">
        <v>12</v>
      </c>
      <c r="G22" s="60">
        <v>228</v>
      </c>
      <c r="H22" s="45">
        <f t="shared" si="1"/>
        <v>6.9746099724686443</v>
      </c>
      <c r="I22" s="45">
        <f t="shared" si="0"/>
        <v>26467.9</v>
      </c>
      <c r="J22" s="45">
        <v>23772</v>
      </c>
      <c r="K22" s="45">
        <v>2695.9</v>
      </c>
      <c r="L22" s="45">
        <f t="shared" si="2"/>
        <v>5.8420310426943542</v>
      </c>
    </row>
    <row r="23" spans="1:12" ht="55.5" customHeight="1" x14ac:dyDescent="0.25">
      <c r="A23" s="41" t="s">
        <v>53</v>
      </c>
      <c r="B23" s="42" t="s">
        <v>67</v>
      </c>
      <c r="C23" s="41" t="s">
        <v>107</v>
      </c>
      <c r="D23" s="41" t="s">
        <v>97</v>
      </c>
      <c r="E23" s="41" t="s">
        <v>125</v>
      </c>
      <c r="F23" s="40" t="s">
        <v>12</v>
      </c>
      <c r="G23" s="60">
        <v>27</v>
      </c>
      <c r="H23" s="45">
        <f t="shared" si="1"/>
        <v>0.82594065463444477</v>
      </c>
      <c r="I23" s="45">
        <f t="shared" si="0"/>
        <v>3944.9</v>
      </c>
      <c r="J23" s="45">
        <v>3588.8</v>
      </c>
      <c r="K23" s="45">
        <v>356.1</v>
      </c>
      <c r="L23" s="45">
        <f t="shared" si="2"/>
        <v>0.8707237166652797</v>
      </c>
    </row>
    <row r="24" spans="1:12" ht="48.75" customHeight="1" x14ac:dyDescent="0.25">
      <c r="A24" s="41" t="s">
        <v>54</v>
      </c>
      <c r="B24" s="42" t="s">
        <v>68</v>
      </c>
      <c r="C24" s="41" t="s">
        <v>108</v>
      </c>
      <c r="D24" s="41" t="s">
        <v>97</v>
      </c>
      <c r="E24" s="41" t="s">
        <v>125</v>
      </c>
      <c r="F24" s="40" t="s">
        <v>12</v>
      </c>
      <c r="G24" s="60">
        <v>25</v>
      </c>
      <c r="H24" s="45">
        <f t="shared" si="1"/>
        <v>0.76475986540226371</v>
      </c>
      <c r="I24" s="45">
        <f t="shared" si="0"/>
        <v>3751.9</v>
      </c>
      <c r="J24" s="45">
        <v>3466.8</v>
      </c>
      <c r="K24" s="45">
        <v>285.10000000000002</v>
      </c>
      <c r="L24" s="45">
        <f t="shared" si="2"/>
        <v>0.82812449303061253</v>
      </c>
    </row>
    <row r="25" spans="1:12" ht="49.5" customHeight="1" x14ac:dyDescent="0.25">
      <c r="A25" s="41" t="s">
        <v>55</v>
      </c>
      <c r="B25" s="42" t="s">
        <v>69</v>
      </c>
      <c r="C25" s="41" t="s">
        <v>109</v>
      </c>
      <c r="D25" s="41" t="s">
        <v>97</v>
      </c>
      <c r="E25" s="41" t="s">
        <v>125</v>
      </c>
      <c r="F25" s="40" t="s">
        <v>12</v>
      </c>
      <c r="G25" s="60">
        <v>38</v>
      </c>
      <c r="H25" s="45">
        <f t="shared" si="1"/>
        <v>1.1624349954114408</v>
      </c>
      <c r="I25" s="45">
        <f t="shared" si="0"/>
        <v>6540.4</v>
      </c>
      <c r="J25" s="45">
        <v>6017</v>
      </c>
      <c r="K25" s="45">
        <v>523.4</v>
      </c>
      <c r="L25" s="45">
        <f t="shared" si="2"/>
        <v>1.4436060220734608</v>
      </c>
    </row>
    <row r="26" spans="1:12" ht="51.75" customHeight="1" x14ac:dyDescent="0.25">
      <c r="A26" s="41" t="s">
        <v>56</v>
      </c>
      <c r="B26" s="42" t="s">
        <v>70</v>
      </c>
      <c r="C26" s="41" t="s">
        <v>110</v>
      </c>
      <c r="D26" s="41" t="s">
        <v>97</v>
      </c>
      <c r="E26" s="41" t="s">
        <v>125</v>
      </c>
      <c r="F26" s="40" t="s">
        <v>12</v>
      </c>
      <c r="G26" s="60">
        <v>27</v>
      </c>
      <c r="H26" s="45">
        <f t="shared" si="1"/>
        <v>0.82594065463444477</v>
      </c>
      <c r="I26" s="45">
        <f t="shared" si="0"/>
        <v>5143.7</v>
      </c>
      <c r="J26" s="45">
        <v>4819.7</v>
      </c>
      <c r="K26" s="45">
        <v>324</v>
      </c>
      <c r="L26" s="45">
        <f t="shared" si="2"/>
        <v>1.135324490205379</v>
      </c>
    </row>
    <row r="27" spans="1:12" ht="46.5" customHeight="1" x14ac:dyDescent="0.25">
      <c r="A27" s="41" t="s">
        <v>57</v>
      </c>
      <c r="B27" s="42" t="s">
        <v>71</v>
      </c>
      <c r="C27" s="41" t="s">
        <v>111</v>
      </c>
      <c r="D27" s="41" t="s">
        <v>97</v>
      </c>
      <c r="E27" s="41" t="s">
        <v>125</v>
      </c>
      <c r="F27" s="40" t="s">
        <v>12</v>
      </c>
      <c r="G27" s="60">
        <v>21</v>
      </c>
      <c r="H27" s="45">
        <f t="shared" si="1"/>
        <v>0.64239828693790146</v>
      </c>
      <c r="I27" s="45">
        <f t="shared" si="0"/>
        <v>3864.2</v>
      </c>
      <c r="J27" s="45">
        <v>3555.1</v>
      </c>
      <c r="K27" s="45">
        <v>309.10000000000002</v>
      </c>
      <c r="L27" s="45">
        <f t="shared" si="2"/>
        <v>0.8529115024304732</v>
      </c>
    </row>
    <row r="28" spans="1:12" ht="48" customHeight="1" x14ac:dyDescent="0.25">
      <c r="A28" s="41" t="s">
        <v>58</v>
      </c>
      <c r="B28" s="42" t="s">
        <v>72</v>
      </c>
      <c r="C28" s="41" t="s">
        <v>112</v>
      </c>
      <c r="D28" s="41" t="s">
        <v>97</v>
      </c>
      <c r="E28" s="41" t="s">
        <v>125</v>
      </c>
      <c r="F28" s="40" t="s">
        <v>12</v>
      </c>
      <c r="G28" s="60">
        <v>34</v>
      </c>
      <c r="H28" s="45">
        <f t="shared" si="1"/>
        <v>1.0400734169470787</v>
      </c>
      <c r="I28" s="45">
        <f t="shared" si="0"/>
        <v>6397.8</v>
      </c>
      <c r="J28" s="45">
        <v>5972.7</v>
      </c>
      <c r="K28" s="45">
        <v>425.1</v>
      </c>
      <c r="L28" s="45">
        <f t="shared" si="2"/>
        <v>1.4121311552843232</v>
      </c>
    </row>
    <row r="29" spans="1:12" ht="48" customHeight="1" x14ac:dyDescent="0.25">
      <c r="A29" s="41" t="s">
        <v>59</v>
      </c>
      <c r="B29" s="42" t="s">
        <v>73</v>
      </c>
      <c r="C29" s="41" t="s">
        <v>113</v>
      </c>
      <c r="D29" s="41" t="s">
        <v>97</v>
      </c>
      <c r="E29" s="41" t="s">
        <v>125</v>
      </c>
      <c r="F29" s="40" t="s">
        <v>12</v>
      </c>
      <c r="G29" s="60">
        <v>154</v>
      </c>
      <c r="H29" s="45">
        <f t="shared" si="1"/>
        <v>4.7109207708779444</v>
      </c>
      <c r="I29" s="45">
        <f t="shared" si="0"/>
        <v>22432.3</v>
      </c>
      <c r="J29" s="45">
        <v>20347.2</v>
      </c>
      <c r="K29" s="45">
        <v>2085.1</v>
      </c>
      <c r="L29" s="45">
        <f t="shared" si="2"/>
        <v>4.9512878981344404</v>
      </c>
    </row>
    <row r="30" spans="1:12" ht="52.5" customHeight="1" x14ac:dyDescent="0.25">
      <c r="A30" s="41" t="s">
        <v>60</v>
      </c>
      <c r="B30" s="42" t="s">
        <v>74</v>
      </c>
      <c r="C30" s="41" t="s">
        <v>114</v>
      </c>
      <c r="D30" s="41" t="s">
        <v>97</v>
      </c>
      <c r="E30" s="41" t="s">
        <v>125</v>
      </c>
      <c r="F30" s="40" t="s">
        <v>12</v>
      </c>
      <c r="G30" s="60">
        <v>224</v>
      </c>
      <c r="H30" s="45">
        <f t="shared" si="1"/>
        <v>6.8522483940042829</v>
      </c>
      <c r="I30" s="45">
        <f t="shared" si="0"/>
        <v>31169.100000000002</v>
      </c>
      <c r="J30" s="45">
        <v>27400.400000000001</v>
      </c>
      <c r="K30" s="45">
        <v>3768.7</v>
      </c>
      <c r="L30" s="45">
        <f t="shared" si="2"/>
        <v>6.879686328452375</v>
      </c>
    </row>
    <row r="31" spans="1:12" ht="51" customHeight="1" x14ac:dyDescent="0.25">
      <c r="A31" s="41" t="s">
        <v>61</v>
      </c>
      <c r="B31" s="42" t="s">
        <v>83</v>
      </c>
      <c r="C31" s="41" t="s">
        <v>115</v>
      </c>
      <c r="D31" s="41" t="s">
        <v>97</v>
      </c>
      <c r="E31" s="41" t="s">
        <v>125</v>
      </c>
      <c r="F31" s="40" t="s">
        <v>12</v>
      </c>
      <c r="G31" s="60">
        <v>158</v>
      </c>
      <c r="H31" s="45">
        <f t="shared" si="1"/>
        <v>4.8332823493423067</v>
      </c>
      <c r="I31" s="45">
        <f t="shared" si="0"/>
        <v>17074.7</v>
      </c>
      <c r="J31" s="45">
        <v>15210.7</v>
      </c>
      <c r="K31" s="45">
        <v>1864</v>
      </c>
      <c r="L31" s="45">
        <f t="shared" si="2"/>
        <v>3.7687511077453557</v>
      </c>
    </row>
    <row r="32" spans="1:12" ht="57" customHeight="1" x14ac:dyDescent="0.25">
      <c r="A32" s="41" t="s">
        <v>62</v>
      </c>
      <c r="B32" s="42" t="s">
        <v>84</v>
      </c>
      <c r="C32" s="31">
        <v>3120008913</v>
      </c>
      <c r="D32" s="31" t="s">
        <v>97</v>
      </c>
      <c r="E32" s="41" t="s">
        <v>125</v>
      </c>
      <c r="F32" s="40" t="s">
        <v>12</v>
      </c>
      <c r="G32" s="29">
        <v>221</v>
      </c>
      <c r="H32" s="45">
        <f t="shared" si="1"/>
        <v>6.7604772101560116</v>
      </c>
      <c r="I32" s="45">
        <f t="shared" si="0"/>
        <v>28451.9</v>
      </c>
      <c r="J32" s="44">
        <v>25301</v>
      </c>
      <c r="K32" s="44">
        <v>3150.9</v>
      </c>
      <c r="L32" s="45">
        <f t="shared" si="2"/>
        <v>6.2799422328040952</v>
      </c>
    </row>
    <row r="33" spans="1:12" ht="52.5" customHeight="1" x14ac:dyDescent="0.25">
      <c r="A33" s="41" t="s">
        <v>63</v>
      </c>
      <c r="B33" s="42" t="s">
        <v>85</v>
      </c>
      <c r="C33" s="41" t="s">
        <v>116</v>
      </c>
      <c r="D33" s="41" t="s">
        <v>97</v>
      </c>
      <c r="E33" s="41" t="s">
        <v>125</v>
      </c>
      <c r="F33" s="40" t="s">
        <v>12</v>
      </c>
      <c r="G33" s="60">
        <v>192</v>
      </c>
      <c r="H33" s="45">
        <f t="shared" si="1"/>
        <v>5.8733557662893849</v>
      </c>
      <c r="I33" s="45">
        <f t="shared" si="0"/>
        <v>27577.599999999999</v>
      </c>
      <c r="J33" s="45">
        <v>24639.5</v>
      </c>
      <c r="K33" s="45">
        <v>2938.1</v>
      </c>
      <c r="L33" s="45">
        <f t="shared" si="2"/>
        <v>6.0869655425253919</v>
      </c>
    </row>
    <row r="34" spans="1:12" ht="55.5" customHeight="1" x14ac:dyDescent="0.25">
      <c r="A34" s="41" t="s">
        <v>64</v>
      </c>
      <c r="B34" s="42" t="s">
        <v>86</v>
      </c>
      <c r="C34" s="41" t="s">
        <v>117</v>
      </c>
      <c r="D34" s="41" t="s">
        <v>97</v>
      </c>
      <c r="E34" s="41" t="s">
        <v>125</v>
      </c>
      <c r="F34" s="40" t="s">
        <v>12</v>
      </c>
      <c r="G34" s="60">
        <v>207</v>
      </c>
      <c r="H34" s="45">
        <f t="shared" si="1"/>
        <v>6.3322116855307433</v>
      </c>
      <c r="I34" s="45">
        <f t="shared" si="0"/>
        <v>30825.4</v>
      </c>
      <c r="J34" s="45">
        <v>27482.400000000001</v>
      </c>
      <c r="K34" s="45">
        <v>3343</v>
      </c>
      <c r="L34" s="45">
        <f t="shared" si="2"/>
        <v>6.80382439496411</v>
      </c>
    </row>
    <row r="35" spans="1:12" ht="52.5" customHeight="1" x14ac:dyDescent="0.25">
      <c r="A35" s="41" t="s">
        <v>75</v>
      </c>
      <c r="B35" s="42" t="s">
        <v>87</v>
      </c>
      <c r="C35" s="41" t="s">
        <v>118</v>
      </c>
      <c r="D35" s="41" t="s">
        <v>97</v>
      </c>
      <c r="E35" s="41" t="s">
        <v>125</v>
      </c>
      <c r="F35" s="40" t="s">
        <v>12</v>
      </c>
      <c r="G35" s="60">
        <v>133</v>
      </c>
      <c r="H35" s="45">
        <f t="shared" si="1"/>
        <v>4.0685224839400433</v>
      </c>
      <c r="I35" s="45">
        <f t="shared" si="0"/>
        <v>25828.799999999999</v>
      </c>
      <c r="J35" s="45">
        <v>23812.799999999999</v>
      </c>
      <c r="K35" s="45">
        <v>2016</v>
      </c>
      <c r="L35" s="45">
        <f t="shared" si="2"/>
        <v>5.7009680176947901</v>
      </c>
    </row>
    <row r="36" spans="1:12" ht="52.5" customHeight="1" x14ac:dyDescent="0.25">
      <c r="A36" s="41" t="s">
        <v>76</v>
      </c>
      <c r="B36" s="42" t="s">
        <v>88</v>
      </c>
      <c r="C36" s="41" t="s">
        <v>119</v>
      </c>
      <c r="D36" s="41" t="s">
        <v>97</v>
      </c>
      <c r="E36" s="41" t="s">
        <v>125</v>
      </c>
      <c r="F36" s="40" t="s">
        <v>12</v>
      </c>
      <c r="G36" s="60">
        <v>282</v>
      </c>
      <c r="H36" s="45">
        <f t="shared" si="1"/>
        <v>8.6264912817375343</v>
      </c>
      <c r="I36" s="45">
        <f t="shared" si="0"/>
        <v>30798.899999999998</v>
      </c>
      <c r="J36" s="45">
        <v>26783.3</v>
      </c>
      <c r="K36" s="45">
        <v>4015.6</v>
      </c>
      <c r="L36" s="45">
        <f t="shared" si="2"/>
        <v>6.7979752787655663</v>
      </c>
    </row>
    <row r="37" spans="1:12" ht="52.5" customHeight="1" x14ac:dyDescent="0.25">
      <c r="A37" s="41" t="s">
        <v>77</v>
      </c>
      <c r="B37" s="42" t="s">
        <v>89</v>
      </c>
      <c r="C37" s="41" t="s">
        <v>120</v>
      </c>
      <c r="D37" s="41" t="s">
        <v>97</v>
      </c>
      <c r="E37" s="41" t="s">
        <v>125</v>
      </c>
      <c r="F37" s="40" t="s">
        <v>12</v>
      </c>
      <c r="G37" s="60">
        <v>205</v>
      </c>
      <c r="H37" s="45">
        <f t="shared" si="1"/>
        <v>6.271030896298563</v>
      </c>
      <c r="I37" s="45">
        <f t="shared" si="0"/>
        <v>24038.9</v>
      </c>
      <c r="J37" s="45">
        <v>21077</v>
      </c>
      <c r="K37" s="45">
        <v>2961.9</v>
      </c>
      <c r="L37" s="45">
        <f t="shared" si="2"/>
        <v>5.3058988447222983</v>
      </c>
    </row>
    <row r="38" spans="1:12" ht="49.5" customHeight="1" x14ac:dyDescent="0.25">
      <c r="A38" s="41" t="s">
        <v>78</v>
      </c>
      <c r="B38" s="42" t="s">
        <v>90</v>
      </c>
      <c r="C38" s="41" t="s">
        <v>121</v>
      </c>
      <c r="D38" s="41" t="s">
        <v>97</v>
      </c>
      <c r="E38" s="41" t="s">
        <v>125</v>
      </c>
      <c r="F38" s="40" t="s">
        <v>12</v>
      </c>
      <c r="G38" s="60">
        <v>107</v>
      </c>
      <c r="H38" s="45">
        <f t="shared" si="1"/>
        <v>3.2731722239216889</v>
      </c>
      <c r="I38" s="45">
        <f t="shared" si="0"/>
        <v>12770</v>
      </c>
      <c r="J38" s="45">
        <v>11117</v>
      </c>
      <c r="K38" s="45">
        <v>1653</v>
      </c>
      <c r="L38" s="45">
        <f t="shared" si="2"/>
        <v>2.8186118435994887</v>
      </c>
    </row>
    <row r="39" spans="1:12" ht="50.25" customHeight="1" x14ac:dyDescent="0.25">
      <c r="A39" s="41" t="s">
        <v>79</v>
      </c>
      <c r="B39" s="42" t="s">
        <v>91</v>
      </c>
      <c r="C39" s="41" t="s">
        <v>122</v>
      </c>
      <c r="D39" s="41" t="s">
        <v>97</v>
      </c>
      <c r="E39" s="41" t="s">
        <v>125</v>
      </c>
      <c r="F39" s="40" t="s">
        <v>12</v>
      </c>
      <c r="G39" s="60">
        <v>91</v>
      </c>
      <c r="H39" s="45">
        <f t="shared" si="1"/>
        <v>2.7837259100642395</v>
      </c>
      <c r="I39" s="45">
        <f t="shared" si="0"/>
        <v>12510.300000000001</v>
      </c>
      <c r="J39" s="45">
        <v>11034.1</v>
      </c>
      <c r="K39" s="45">
        <v>1476.2</v>
      </c>
      <c r="L39" s="45">
        <f t="shared" si="2"/>
        <v>2.7612905048537733</v>
      </c>
    </row>
    <row r="40" spans="1:12" ht="46.5" customHeight="1" x14ac:dyDescent="0.25">
      <c r="A40" s="41" t="s">
        <v>80</v>
      </c>
      <c r="B40" s="42" t="s">
        <v>92</v>
      </c>
      <c r="C40" s="41" t="s">
        <v>123</v>
      </c>
      <c r="D40" s="41" t="s">
        <v>97</v>
      </c>
      <c r="E40" s="41" t="s">
        <v>125</v>
      </c>
      <c r="F40" s="40" t="s">
        <v>12</v>
      </c>
      <c r="G40" s="60">
        <v>193</v>
      </c>
      <c r="H40" s="45">
        <f t="shared" si="1"/>
        <v>5.903946160905476</v>
      </c>
      <c r="I40" s="45">
        <f t="shared" si="0"/>
        <v>22289.599999999999</v>
      </c>
      <c r="J40" s="45">
        <v>19544</v>
      </c>
      <c r="K40" s="45">
        <v>2745.6</v>
      </c>
      <c r="L40" s="45">
        <f t="shared" si="2"/>
        <v>4.9197909592087044</v>
      </c>
    </row>
    <row r="41" spans="1:12" ht="49.5" customHeight="1" x14ac:dyDescent="0.25">
      <c r="A41" s="41" t="s">
        <v>81</v>
      </c>
      <c r="B41" s="42" t="s">
        <v>93</v>
      </c>
      <c r="C41" s="41" t="s">
        <v>124</v>
      </c>
      <c r="D41" s="41" t="s">
        <v>97</v>
      </c>
      <c r="E41" s="41" t="s">
        <v>125</v>
      </c>
      <c r="F41" s="40" t="s">
        <v>12</v>
      </c>
      <c r="G41" s="60">
        <v>126</v>
      </c>
      <c r="H41" s="45">
        <f t="shared" si="1"/>
        <v>3.8543897216274088</v>
      </c>
      <c r="I41" s="45">
        <f t="shared" si="0"/>
        <v>16925.2</v>
      </c>
      <c r="J41" s="45">
        <v>15334.1</v>
      </c>
      <c r="K41" s="45">
        <v>1591.1</v>
      </c>
      <c r="L41" s="45">
        <f t="shared" si="2"/>
        <v>3.7357532635309374</v>
      </c>
    </row>
    <row r="42" spans="1:12" ht="21" customHeight="1" x14ac:dyDescent="0.25">
      <c r="A42" s="84" t="s">
        <v>18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</row>
    <row r="43" spans="1:12" ht="48.75" customHeight="1" x14ac:dyDescent="0.25">
      <c r="A43" s="41" t="s">
        <v>41</v>
      </c>
      <c r="B43" s="47" t="s">
        <v>129</v>
      </c>
      <c r="C43" s="41" t="s">
        <v>168</v>
      </c>
      <c r="D43" s="41" t="s">
        <v>169</v>
      </c>
      <c r="E43" s="41" t="s">
        <v>125</v>
      </c>
      <c r="F43" s="46" t="s">
        <v>18</v>
      </c>
      <c r="G43" s="61">
        <v>53</v>
      </c>
      <c r="H43" s="64">
        <f>G43/8316*100</f>
        <v>0.63732563732563741</v>
      </c>
      <c r="I43" s="45">
        <f t="shared" ref="I43:I78" si="3">SUM(J43:K43)</f>
        <v>16266.400000000001</v>
      </c>
      <c r="J43" s="45">
        <v>15999.2</v>
      </c>
      <c r="K43" s="45">
        <v>267.2</v>
      </c>
      <c r="L43" s="45">
        <f>I43/1038257.2*100</f>
        <v>1.5667023546766641</v>
      </c>
    </row>
    <row r="44" spans="1:12" ht="52.5" customHeight="1" x14ac:dyDescent="0.25">
      <c r="A44" s="41" t="s">
        <v>42</v>
      </c>
      <c r="B44" s="47" t="s">
        <v>130</v>
      </c>
      <c r="C44" s="41" t="s">
        <v>170</v>
      </c>
      <c r="D44" s="41" t="s">
        <v>169</v>
      </c>
      <c r="E44" s="41" t="s">
        <v>125</v>
      </c>
      <c r="F44" s="46" t="s">
        <v>18</v>
      </c>
      <c r="G44" s="61">
        <v>28</v>
      </c>
      <c r="H44" s="64">
        <f t="shared" ref="H44:H78" si="4">G44/8316*100</f>
        <v>0.33670033670033667</v>
      </c>
      <c r="I44" s="45">
        <f t="shared" si="3"/>
        <v>13476.4</v>
      </c>
      <c r="J44" s="45">
        <v>13240</v>
      </c>
      <c r="K44" s="45">
        <v>236.4</v>
      </c>
      <c r="L44" s="45">
        <f t="shared" ref="L44:L78" si="5">I44/1038257.2*100</f>
        <v>1.2979828119660524</v>
      </c>
    </row>
    <row r="45" spans="1:12" ht="45.75" customHeight="1" x14ac:dyDescent="0.25">
      <c r="A45" s="12">
        <v>3</v>
      </c>
      <c r="B45" s="47" t="s">
        <v>131</v>
      </c>
      <c r="C45" s="31">
        <v>3120009280</v>
      </c>
      <c r="D45" s="31" t="s">
        <v>169</v>
      </c>
      <c r="E45" s="41" t="s">
        <v>125</v>
      </c>
      <c r="F45" s="46" t="s">
        <v>18</v>
      </c>
      <c r="G45" s="62">
        <v>216</v>
      </c>
      <c r="H45" s="64">
        <f t="shared" si="4"/>
        <v>2.5974025974025974</v>
      </c>
      <c r="I45" s="44">
        <f t="shared" si="3"/>
        <v>31851.200000000001</v>
      </c>
      <c r="J45" s="44">
        <v>31406</v>
      </c>
      <c r="K45" s="44">
        <v>445.2</v>
      </c>
      <c r="L45" s="45">
        <f t="shared" si="5"/>
        <v>3.067756236123381</v>
      </c>
    </row>
    <row r="46" spans="1:12" ht="51.75" customHeight="1" x14ac:dyDescent="0.25">
      <c r="A46" s="41" t="s">
        <v>44</v>
      </c>
      <c r="B46" s="47" t="s">
        <v>132</v>
      </c>
      <c r="C46" s="31">
        <v>3120009160</v>
      </c>
      <c r="D46" s="31" t="s">
        <v>95</v>
      </c>
      <c r="E46" s="41" t="s">
        <v>125</v>
      </c>
      <c r="F46" s="46" t="s">
        <v>18</v>
      </c>
      <c r="G46" s="62">
        <v>298</v>
      </c>
      <c r="H46" s="64">
        <f t="shared" si="4"/>
        <v>3.5834535834535837</v>
      </c>
      <c r="I46" s="44">
        <f t="shared" si="3"/>
        <v>44179.8</v>
      </c>
      <c r="J46" s="44">
        <v>43582.9</v>
      </c>
      <c r="K46" s="44">
        <v>596.9</v>
      </c>
      <c r="L46" s="45">
        <f t="shared" si="5"/>
        <v>4.2551884061097773</v>
      </c>
    </row>
    <row r="47" spans="1:12" ht="51.75" customHeight="1" x14ac:dyDescent="0.25">
      <c r="A47" s="41" t="s">
        <v>45</v>
      </c>
      <c r="B47" s="47" t="s">
        <v>133</v>
      </c>
      <c r="C47" s="41" t="s">
        <v>171</v>
      </c>
      <c r="D47" s="41" t="s">
        <v>169</v>
      </c>
      <c r="E47" s="41" t="s">
        <v>125</v>
      </c>
      <c r="F47" s="46" t="s">
        <v>18</v>
      </c>
      <c r="G47" s="61">
        <v>99</v>
      </c>
      <c r="H47" s="64">
        <f t="shared" si="4"/>
        <v>1.1904761904761905</v>
      </c>
      <c r="I47" s="45">
        <f t="shared" si="3"/>
        <v>21066.7</v>
      </c>
      <c r="J47" s="45">
        <v>20532.900000000001</v>
      </c>
      <c r="K47" s="45">
        <v>533.79999999999995</v>
      </c>
      <c r="L47" s="45">
        <f t="shared" si="5"/>
        <v>2.0290444410113411</v>
      </c>
    </row>
    <row r="48" spans="1:12" ht="54" customHeight="1" x14ac:dyDescent="0.25">
      <c r="A48" s="12">
        <v>6</v>
      </c>
      <c r="B48" s="47" t="s">
        <v>134</v>
      </c>
      <c r="C48" s="41" t="s">
        <v>172</v>
      </c>
      <c r="D48" s="41" t="s">
        <v>169</v>
      </c>
      <c r="E48" s="41" t="s">
        <v>125</v>
      </c>
      <c r="F48" s="46" t="s">
        <v>18</v>
      </c>
      <c r="G48" s="61">
        <v>60</v>
      </c>
      <c r="H48" s="64">
        <f t="shared" si="4"/>
        <v>0.72150072150072153</v>
      </c>
      <c r="I48" s="45">
        <f t="shared" si="3"/>
        <v>17745.800000000003</v>
      </c>
      <c r="J48" s="45">
        <v>17416.900000000001</v>
      </c>
      <c r="K48" s="45">
        <v>328.9</v>
      </c>
      <c r="L48" s="45">
        <f t="shared" si="5"/>
        <v>1.7091911329870868</v>
      </c>
    </row>
    <row r="49" spans="1:12" ht="54.75" customHeight="1" x14ac:dyDescent="0.25">
      <c r="A49" s="41" t="s">
        <v>47</v>
      </c>
      <c r="B49" s="47" t="s">
        <v>135</v>
      </c>
      <c r="C49" s="41" t="s">
        <v>173</v>
      </c>
      <c r="D49" s="41" t="s">
        <v>95</v>
      </c>
      <c r="E49" s="41" t="s">
        <v>125</v>
      </c>
      <c r="F49" s="46" t="s">
        <v>18</v>
      </c>
      <c r="G49" s="61">
        <v>278</v>
      </c>
      <c r="H49" s="64">
        <f t="shared" si="4"/>
        <v>3.3429533429533427</v>
      </c>
      <c r="I49" s="45">
        <f t="shared" si="3"/>
        <v>56463</v>
      </c>
      <c r="J49" s="45">
        <v>54608.1</v>
      </c>
      <c r="K49" s="45">
        <v>1854.9</v>
      </c>
      <c r="L49" s="45">
        <f t="shared" si="5"/>
        <v>5.4382478638241079</v>
      </c>
    </row>
    <row r="50" spans="1:12" ht="48" customHeight="1" x14ac:dyDescent="0.25">
      <c r="A50" s="41" t="s">
        <v>48</v>
      </c>
      <c r="B50" s="47" t="s">
        <v>136</v>
      </c>
      <c r="C50" s="41" t="s">
        <v>174</v>
      </c>
      <c r="D50" s="41" t="s">
        <v>95</v>
      </c>
      <c r="E50" s="41" t="s">
        <v>125</v>
      </c>
      <c r="F50" s="46" t="s">
        <v>18</v>
      </c>
      <c r="G50" s="61">
        <v>198</v>
      </c>
      <c r="H50" s="64">
        <f t="shared" si="4"/>
        <v>2.3809523809523809</v>
      </c>
      <c r="I50" s="45">
        <f t="shared" si="3"/>
        <v>26969.100000000002</v>
      </c>
      <c r="J50" s="45">
        <v>26493.7</v>
      </c>
      <c r="K50" s="45">
        <v>475.4</v>
      </c>
      <c r="L50" s="45">
        <f t="shared" si="5"/>
        <v>2.5975355624791243</v>
      </c>
    </row>
    <row r="51" spans="1:12" ht="51" customHeight="1" x14ac:dyDescent="0.25">
      <c r="A51" s="12">
        <v>9</v>
      </c>
      <c r="B51" s="47" t="s">
        <v>137</v>
      </c>
      <c r="C51" s="41" t="s">
        <v>175</v>
      </c>
      <c r="D51" s="41" t="s">
        <v>95</v>
      </c>
      <c r="E51" s="41" t="s">
        <v>125</v>
      </c>
      <c r="F51" s="46" t="s">
        <v>18</v>
      </c>
      <c r="G51" s="61">
        <v>34</v>
      </c>
      <c r="H51" s="64">
        <f t="shared" si="4"/>
        <v>0.40885040885040885</v>
      </c>
      <c r="I51" s="45">
        <f t="shared" si="3"/>
        <v>15379.5</v>
      </c>
      <c r="J51" s="45">
        <v>15186.3</v>
      </c>
      <c r="K51" s="45">
        <v>193.2</v>
      </c>
      <c r="L51" s="45">
        <f t="shared" si="5"/>
        <v>1.4812803609741403</v>
      </c>
    </row>
    <row r="52" spans="1:12" ht="51" customHeight="1" x14ac:dyDescent="0.25">
      <c r="A52" s="41" t="s">
        <v>50</v>
      </c>
      <c r="B52" s="47" t="s">
        <v>138</v>
      </c>
      <c r="C52" s="41" t="s">
        <v>176</v>
      </c>
      <c r="D52" s="41" t="s">
        <v>169</v>
      </c>
      <c r="E52" s="41" t="s">
        <v>125</v>
      </c>
      <c r="F52" s="46" t="s">
        <v>18</v>
      </c>
      <c r="G52" s="61">
        <v>206</v>
      </c>
      <c r="H52" s="64">
        <f t="shared" si="4"/>
        <v>2.4771524771524769</v>
      </c>
      <c r="I52" s="45">
        <f t="shared" si="3"/>
        <v>34533</v>
      </c>
      <c r="J52" s="45">
        <v>33658</v>
      </c>
      <c r="K52" s="45">
        <v>875</v>
      </c>
      <c r="L52" s="45">
        <f t="shared" si="5"/>
        <v>3.3260544689697316</v>
      </c>
    </row>
    <row r="53" spans="1:12" ht="50.25" customHeight="1" x14ac:dyDescent="0.25">
      <c r="A53" s="41" t="s">
        <v>51</v>
      </c>
      <c r="B53" s="47" t="s">
        <v>139</v>
      </c>
      <c r="C53" s="41" t="s">
        <v>177</v>
      </c>
      <c r="D53" s="41" t="s">
        <v>95</v>
      </c>
      <c r="E53" s="41" t="s">
        <v>125</v>
      </c>
      <c r="F53" s="46" t="s">
        <v>18</v>
      </c>
      <c r="G53" s="61">
        <v>67</v>
      </c>
      <c r="H53" s="64">
        <f t="shared" si="4"/>
        <v>0.80567580567580577</v>
      </c>
      <c r="I53" s="45">
        <f t="shared" si="3"/>
        <v>18706</v>
      </c>
      <c r="J53" s="45">
        <v>18331.7</v>
      </c>
      <c r="K53" s="45">
        <v>374.3</v>
      </c>
      <c r="L53" s="45">
        <f t="shared" si="5"/>
        <v>1.8016730343887817</v>
      </c>
    </row>
    <row r="54" spans="1:12" ht="46.5" customHeight="1" x14ac:dyDescent="0.25">
      <c r="A54" s="12">
        <v>12</v>
      </c>
      <c r="B54" s="47" t="s">
        <v>140</v>
      </c>
      <c r="C54" s="41" t="s">
        <v>178</v>
      </c>
      <c r="D54" s="41" t="s">
        <v>169</v>
      </c>
      <c r="E54" s="41" t="s">
        <v>125</v>
      </c>
      <c r="F54" s="46" t="s">
        <v>18</v>
      </c>
      <c r="G54" s="61">
        <v>52</v>
      </c>
      <c r="H54" s="64">
        <f t="shared" si="4"/>
        <v>0.62530062530062536</v>
      </c>
      <c r="I54" s="45">
        <f t="shared" si="3"/>
        <v>13002.6</v>
      </c>
      <c r="J54" s="45">
        <v>12731.9</v>
      </c>
      <c r="K54" s="45">
        <v>270.7</v>
      </c>
      <c r="L54" s="45">
        <f t="shared" si="5"/>
        <v>1.2523486473293901</v>
      </c>
    </row>
    <row r="55" spans="1:12" ht="54" customHeight="1" x14ac:dyDescent="0.25">
      <c r="A55" s="41" t="s">
        <v>53</v>
      </c>
      <c r="B55" s="47" t="s">
        <v>141</v>
      </c>
      <c r="C55" s="41" t="s">
        <v>179</v>
      </c>
      <c r="D55" s="41" t="s">
        <v>169</v>
      </c>
      <c r="E55" s="41" t="s">
        <v>125</v>
      </c>
      <c r="F55" s="46" t="s">
        <v>18</v>
      </c>
      <c r="G55" s="61">
        <v>88</v>
      </c>
      <c r="H55" s="64">
        <f t="shared" si="4"/>
        <v>1.0582010582010581</v>
      </c>
      <c r="I55" s="45">
        <f t="shared" si="3"/>
        <v>18329.2</v>
      </c>
      <c r="J55" s="45">
        <v>18099.7</v>
      </c>
      <c r="K55" s="45">
        <v>229.5</v>
      </c>
      <c r="L55" s="45">
        <f t="shared" si="5"/>
        <v>1.7653814488356063</v>
      </c>
    </row>
    <row r="56" spans="1:12" ht="51" customHeight="1" x14ac:dyDescent="0.25">
      <c r="A56" s="41" t="s">
        <v>54</v>
      </c>
      <c r="B56" s="47" t="s">
        <v>142</v>
      </c>
      <c r="C56" s="41" t="s">
        <v>180</v>
      </c>
      <c r="D56" s="41" t="s">
        <v>169</v>
      </c>
      <c r="E56" s="41" t="s">
        <v>125</v>
      </c>
      <c r="F56" s="46" t="s">
        <v>18</v>
      </c>
      <c r="G56" s="61">
        <v>39</v>
      </c>
      <c r="H56" s="64">
        <f t="shared" si="4"/>
        <v>0.46897546897546899</v>
      </c>
      <c r="I56" s="45">
        <f t="shared" si="3"/>
        <v>16568.099999999999</v>
      </c>
      <c r="J56" s="45">
        <v>16279.9</v>
      </c>
      <c r="K56" s="45">
        <v>288.2</v>
      </c>
      <c r="L56" s="45">
        <f t="shared" si="5"/>
        <v>1.5957606650837577</v>
      </c>
    </row>
    <row r="57" spans="1:12" ht="46.5" customHeight="1" x14ac:dyDescent="0.25">
      <c r="A57" s="12">
        <v>15</v>
      </c>
      <c r="B57" s="47" t="s">
        <v>143</v>
      </c>
      <c r="C57" s="41" t="s">
        <v>181</v>
      </c>
      <c r="D57" s="41" t="s">
        <v>95</v>
      </c>
      <c r="E57" s="41" t="s">
        <v>125</v>
      </c>
      <c r="F57" s="46" t="s">
        <v>18</v>
      </c>
      <c r="G57" s="61">
        <v>753</v>
      </c>
      <c r="H57" s="64">
        <f t="shared" si="4"/>
        <v>9.0548340548340551</v>
      </c>
      <c r="I57" s="45">
        <f t="shared" si="3"/>
        <v>88114.9</v>
      </c>
      <c r="J57" s="45">
        <v>86229.4</v>
      </c>
      <c r="K57" s="45">
        <v>1885.5</v>
      </c>
      <c r="L57" s="45">
        <f t="shared" si="5"/>
        <v>8.486808470964613</v>
      </c>
    </row>
    <row r="58" spans="1:12" ht="58.5" customHeight="1" x14ac:dyDescent="0.25">
      <c r="A58" s="41" t="s">
        <v>56</v>
      </c>
      <c r="B58" s="47" t="s">
        <v>144</v>
      </c>
      <c r="C58" s="41" t="s">
        <v>182</v>
      </c>
      <c r="D58" s="41" t="s">
        <v>169</v>
      </c>
      <c r="E58" s="41" t="s">
        <v>125</v>
      </c>
      <c r="F58" s="46" t="s">
        <v>18</v>
      </c>
      <c r="G58" s="61">
        <v>131</v>
      </c>
      <c r="H58" s="64">
        <f t="shared" si="4"/>
        <v>1.5752765752765754</v>
      </c>
      <c r="I58" s="45">
        <f t="shared" si="3"/>
        <v>22801.4</v>
      </c>
      <c r="J58" s="45">
        <v>22454.400000000001</v>
      </c>
      <c r="K58" s="45">
        <v>347</v>
      </c>
      <c r="L58" s="45">
        <f t="shared" si="5"/>
        <v>2.1961225022085089</v>
      </c>
    </row>
    <row r="59" spans="1:12" ht="68.25" customHeight="1" x14ac:dyDescent="0.25">
      <c r="A59" s="41" t="s">
        <v>57</v>
      </c>
      <c r="B59" s="47" t="s">
        <v>145</v>
      </c>
      <c r="C59" s="41" t="s">
        <v>183</v>
      </c>
      <c r="D59" s="41" t="s">
        <v>169</v>
      </c>
      <c r="E59" s="41" t="s">
        <v>125</v>
      </c>
      <c r="F59" s="46" t="s">
        <v>18</v>
      </c>
      <c r="G59" s="61">
        <v>511</v>
      </c>
      <c r="H59" s="64">
        <f t="shared" si="4"/>
        <v>6.1447811447811445</v>
      </c>
      <c r="I59" s="45">
        <f t="shared" si="3"/>
        <v>71536.600000000006</v>
      </c>
      <c r="J59" s="45">
        <v>70364.600000000006</v>
      </c>
      <c r="K59" s="45">
        <v>1172</v>
      </c>
      <c r="L59" s="45">
        <f t="shared" si="5"/>
        <v>6.8900653903483651</v>
      </c>
    </row>
    <row r="60" spans="1:12" ht="49.5" customHeight="1" x14ac:dyDescent="0.25">
      <c r="A60" s="12">
        <v>18</v>
      </c>
      <c r="B60" s="47" t="s">
        <v>146</v>
      </c>
      <c r="C60" s="48">
        <v>3120009240</v>
      </c>
      <c r="D60" s="41" t="s">
        <v>95</v>
      </c>
      <c r="E60" s="41" t="s">
        <v>125</v>
      </c>
      <c r="F60" s="46" t="s">
        <v>18</v>
      </c>
      <c r="G60" s="61">
        <v>62</v>
      </c>
      <c r="H60" s="64">
        <f t="shared" si="4"/>
        <v>0.74555074555074552</v>
      </c>
      <c r="I60" s="45">
        <f t="shared" si="3"/>
        <v>16137.8</v>
      </c>
      <c r="J60" s="45">
        <v>15964.9</v>
      </c>
      <c r="K60" s="45">
        <v>172.9</v>
      </c>
      <c r="L60" s="45">
        <f t="shared" si="5"/>
        <v>1.554316213747422</v>
      </c>
    </row>
    <row r="61" spans="1:12" ht="51" customHeight="1" x14ac:dyDescent="0.25">
      <c r="A61" s="41" t="s">
        <v>59</v>
      </c>
      <c r="B61" s="47" t="s">
        <v>147</v>
      </c>
      <c r="C61" s="41" t="s">
        <v>184</v>
      </c>
      <c r="D61" s="41" t="s">
        <v>95</v>
      </c>
      <c r="E61" s="41" t="s">
        <v>125</v>
      </c>
      <c r="F61" s="46" t="s">
        <v>18</v>
      </c>
      <c r="G61" s="61">
        <v>114</v>
      </c>
      <c r="H61" s="64">
        <f t="shared" si="4"/>
        <v>1.3708513708513708</v>
      </c>
      <c r="I61" s="45">
        <f t="shared" si="3"/>
        <v>27880</v>
      </c>
      <c r="J61" s="45">
        <v>27274.1</v>
      </c>
      <c r="K61" s="45">
        <v>605.9</v>
      </c>
      <c r="L61" s="45">
        <f t="shared" si="5"/>
        <v>2.6852691221404488</v>
      </c>
    </row>
    <row r="62" spans="1:12" ht="49.5" customHeight="1" x14ac:dyDescent="0.25">
      <c r="A62" s="41" t="s">
        <v>60</v>
      </c>
      <c r="B62" s="47" t="s">
        <v>148</v>
      </c>
      <c r="C62" s="41" t="s">
        <v>185</v>
      </c>
      <c r="D62" s="41" t="s">
        <v>169</v>
      </c>
      <c r="E62" s="41" t="s">
        <v>125</v>
      </c>
      <c r="F62" s="46" t="s">
        <v>18</v>
      </c>
      <c r="G62" s="61">
        <v>181</v>
      </c>
      <c r="H62" s="64">
        <f t="shared" si="4"/>
        <v>2.1765271765271765</v>
      </c>
      <c r="I62" s="45">
        <f t="shared" si="3"/>
        <v>29618.199999999997</v>
      </c>
      <c r="J62" s="45">
        <v>29017.1</v>
      </c>
      <c r="K62" s="45">
        <v>601.1</v>
      </c>
      <c r="L62" s="45">
        <f t="shared" si="5"/>
        <v>2.8526842867066078</v>
      </c>
    </row>
    <row r="63" spans="1:12" ht="51" customHeight="1" x14ac:dyDescent="0.25">
      <c r="A63" s="12">
        <v>21</v>
      </c>
      <c r="B63" s="47" t="s">
        <v>149</v>
      </c>
      <c r="C63" s="41" t="s">
        <v>186</v>
      </c>
      <c r="D63" s="41" t="s">
        <v>169</v>
      </c>
      <c r="E63" s="41" t="s">
        <v>125</v>
      </c>
      <c r="F63" s="46" t="s">
        <v>18</v>
      </c>
      <c r="G63" s="61">
        <v>31</v>
      </c>
      <c r="H63" s="64">
        <f t="shared" si="4"/>
        <v>0.37277537277537276</v>
      </c>
      <c r="I63" s="45">
        <f t="shared" si="3"/>
        <v>11541</v>
      </c>
      <c r="J63" s="45">
        <v>11283</v>
      </c>
      <c r="K63" s="45">
        <v>258</v>
      </c>
      <c r="L63" s="45">
        <f t="shared" si="5"/>
        <v>1.1115742804384117</v>
      </c>
    </row>
    <row r="64" spans="1:12" ht="46.5" customHeight="1" x14ac:dyDescent="0.25">
      <c r="A64" s="41" t="s">
        <v>62</v>
      </c>
      <c r="B64" s="47" t="s">
        <v>244</v>
      </c>
      <c r="C64" s="41" t="s">
        <v>201</v>
      </c>
      <c r="D64" s="41" t="s">
        <v>95</v>
      </c>
      <c r="E64" s="41" t="s">
        <v>125</v>
      </c>
      <c r="F64" s="46" t="s">
        <v>18</v>
      </c>
      <c r="G64" s="61">
        <v>1118</v>
      </c>
      <c r="H64" s="64">
        <f t="shared" si="4"/>
        <v>13.443963443963444</v>
      </c>
      <c r="I64" s="45">
        <f t="shared" si="3"/>
        <v>1</v>
      </c>
      <c r="J64" s="43"/>
      <c r="K64" s="45">
        <v>1</v>
      </c>
      <c r="L64" s="45">
        <f t="shared" si="5"/>
        <v>9.6315248283373341E-5</v>
      </c>
    </row>
    <row r="65" spans="1:12" ht="50.25" customHeight="1" x14ac:dyDescent="0.25">
      <c r="A65" s="41" t="s">
        <v>63</v>
      </c>
      <c r="B65" s="47" t="s">
        <v>150</v>
      </c>
      <c r="C65" s="41" t="s">
        <v>187</v>
      </c>
      <c r="D65" s="41" t="s">
        <v>95</v>
      </c>
      <c r="E65" s="41" t="s">
        <v>125</v>
      </c>
      <c r="F65" s="46" t="s">
        <v>18</v>
      </c>
      <c r="G65" s="61">
        <v>441</v>
      </c>
      <c r="H65" s="64">
        <f t="shared" si="4"/>
        <v>5.3030303030303028</v>
      </c>
      <c r="I65" s="45">
        <f t="shared" si="3"/>
        <v>38796.1</v>
      </c>
      <c r="J65" s="45">
        <v>37914.199999999997</v>
      </c>
      <c r="K65" s="45">
        <v>881.9</v>
      </c>
      <c r="L65" s="45">
        <f t="shared" si="5"/>
        <v>3.7366560039265799</v>
      </c>
    </row>
    <row r="66" spans="1:12" ht="50.25" customHeight="1" x14ac:dyDescent="0.25">
      <c r="A66" s="41" t="s">
        <v>64</v>
      </c>
      <c r="B66" s="47" t="s">
        <v>151</v>
      </c>
      <c r="C66" s="41" t="s">
        <v>188</v>
      </c>
      <c r="D66" s="41" t="s">
        <v>97</v>
      </c>
      <c r="E66" s="41" t="s">
        <v>125</v>
      </c>
      <c r="F66" s="46" t="s">
        <v>18</v>
      </c>
      <c r="G66" s="61">
        <v>770</v>
      </c>
      <c r="H66" s="64">
        <f t="shared" si="4"/>
        <v>9.2592592592592595</v>
      </c>
      <c r="I66" s="45">
        <f t="shared" si="3"/>
        <v>68817.400000000009</v>
      </c>
      <c r="J66" s="45">
        <v>67533.600000000006</v>
      </c>
      <c r="K66" s="45">
        <v>1283.8</v>
      </c>
      <c r="L66" s="45">
        <f t="shared" si="5"/>
        <v>6.6281649672162173</v>
      </c>
    </row>
    <row r="67" spans="1:12" ht="45" customHeight="1" x14ac:dyDescent="0.25">
      <c r="A67" s="41" t="s">
        <v>75</v>
      </c>
      <c r="B67" s="47" t="s">
        <v>152</v>
      </c>
      <c r="C67" s="41" t="s">
        <v>200</v>
      </c>
      <c r="D67" s="41" t="s">
        <v>95</v>
      </c>
      <c r="E67" s="41" t="s">
        <v>125</v>
      </c>
      <c r="F67" s="46" t="s">
        <v>18</v>
      </c>
      <c r="G67" s="61">
        <v>687</v>
      </c>
      <c r="H67" s="64">
        <f t="shared" si="4"/>
        <v>8.2611832611832607</v>
      </c>
      <c r="I67" s="45">
        <f t="shared" si="3"/>
        <v>64313.8</v>
      </c>
      <c r="J67" s="45">
        <v>62587.9</v>
      </c>
      <c r="K67" s="45">
        <v>1725.9</v>
      </c>
      <c r="L67" s="45">
        <f t="shared" si="5"/>
        <v>6.1943996150472165</v>
      </c>
    </row>
    <row r="68" spans="1:12" ht="48.75" customHeight="1" x14ac:dyDescent="0.25">
      <c r="A68" s="41" t="s">
        <v>76</v>
      </c>
      <c r="B68" s="47" t="s">
        <v>153</v>
      </c>
      <c r="C68" s="41" t="s">
        <v>189</v>
      </c>
      <c r="D68" s="41" t="s">
        <v>169</v>
      </c>
      <c r="E68" s="41" t="s">
        <v>125</v>
      </c>
      <c r="F68" s="46" t="s">
        <v>18</v>
      </c>
      <c r="G68" s="61">
        <v>1005</v>
      </c>
      <c r="H68" s="64">
        <f t="shared" si="4"/>
        <v>12.085137085137085</v>
      </c>
      <c r="I68" s="45">
        <f t="shared" si="3"/>
        <v>99575.599999999991</v>
      </c>
      <c r="J68" s="45">
        <v>97186.2</v>
      </c>
      <c r="K68" s="45">
        <v>2389.4</v>
      </c>
      <c r="L68" s="45">
        <f t="shared" si="5"/>
        <v>9.5906486369658683</v>
      </c>
    </row>
    <row r="69" spans="1:12" ht="45.75" customHeight="1" x14ac:dyDescent="0.25">
      <c r="A69" s="41" t="s">
        <v>77</v>
      </c>
      <c r="B69" s="47" t="s">
        <v>154</v>
      </c>
      <c r="C69" s="41" t="s">
        <v>190</v>
      </c>
      <c r="D69" s="41" t="s">
        <v>169</v>
      </c>
      <c r="E69" s="41" t="s">
        <v>125</v>
      </c>
      <c r="F69" s="46" t="s">
        <v>18</v>
      </c>
      <c r="G69" s="61">
        <v>370</v>
      </c>
      <c r="H69" s="64">
        <f t="shared" si="4"/>
        <v>4.4492544492544495</v>
      </c>
      <c r="I69" s="45">
        <f t="shared" si="3"/>
        <v>39477.300000000003</v>
      </c>
      <c r="J69" s="45">
        <v>38680.9</v>
      </c>
      <c r="K69" s="45">
        <v>796.4</v>
      </c>
      <c r="L69" s="45">
        <f t="shared" si="5"/>
        <v>3.8022659510572145</v>
      </c>
    </row>
    <row r="70" spans="1:12" ht="66" customHeight="1" x14ac:dyDescent="0.25">
      <c r="A70" s="41" t="s">
        <v>78</v>
      </c>
      <c r="B70" s="47" t="s">
        <v>155</v>
      </c>
      <c r="C70" s="41" t="s">
        <v>191</v>
      </c>
      <c r="D70" s="41" t="s">
        <v>95</v>
      </c>
      <c r="E70" s="41" t="s">
        <v>125</v>
      </c>
      <c r="F70" s="46" t="s">
        <v>18</v>
      </c>
      <c r="G70" s="61">
        <v>41</v>
      </c>
      <c r="H70" s="64">
        <f t="shared" si="4"/>
        <v>0.49302549302549303</v>
      </c>
      <c r="I70" s="45">
        <f t="shared" si="3"/>
        <v>10116.6</v>
      </c>
      <c r="J70" s="45">
        <v>10013.5</v>
      </c>
      <c r="K70" s="45">
        <v>103.1</v>
      </c>
      <c r="L70" s="45">
        <f t="shared" si="5"/>
        <v>0.97438284078357473</v>
      </c>
    </row>
    <row r="71" spans="1:12" ht="48" customHeight="1" x14ac:dyDescent="0.25">
      <c r="A71" s="41" t="s">
        <v>79</v>
      </c>
      <c r="B71" s="47" t="s">
        <v>156</v>
      </c>
      <c r="C71" s="41" t="s">
        <v>192</v>
      </c>
      <c r="D71" s="41" t="s">
        <v>95</v>
      </c>
      <c r="E71" s="41" t="s">
        <v>125</v>
      </c>
      <c r="F71" s="46" t="s">
        <v>18</v>
      </c>
      <c r="G71" s="61">
        <v>15</v>
      </c>
      <c r="H71" s="64">
        <f t="shared" si="4"/>
        <v>0.18037518037518038</v>
      </c>
      <c r="I71" s="45">
        <f t="shared" si="3"/>
        <v>7385.7</v>
      </c>
      <c r="J71" s="45">
        <v>7321.4</v>
      </c>
      <c r="K71" s="45">
        <v>64.3</v>
      </c>
      <c r="L71" s="45">
        <f t="shared" si="5"/>
        <v>0.71135552924651035</v>
      </c>
    </row>
    <row r="72" spans="1:12" ht="45.75" customHeight="1" x14ac:dyDescent="0.25">
      <c r="A72" s="41" t="s">
        <v>80</v>
      </c>
      <c r="B72" s="47" t="s">
        <v>157</v>
      </c>
      <c r="C72" s="41" t="s">
        <v>193</v>
      </c>
      <c r="D72" s="41" t="s">
        <v>95</v>
      </c>
      <c r="E72" s="41" t="s">
        <v>125</v>
      </c>
      <c r="F72" s="46" t="s">
        <v>18</v>
      </c>
      <c r="G72" s="61">
        <v>49</v>
      </c>
      <c r="H72" s="64">
        <f t="shared" si="4"/>
        <v>0.58922558922558921</v>
      </c>
      <c r="I72" s="45">
        <f t="shared" si="3"/>
        <v>11978.6</v>
      </c>
      <c r="J72" s="45">
        <v>11857.9</v>
      </c>
      <c r="K72" s="45">
        <v>120.7</v>
      </c>
      <c r="L72" s="45">
        <f t="shared" si="5"/>
        <v>1.1537218330872159</v>
      </c>
    </row>
    <row r="73" spans="1:12" ht="48" customHeight="1" x14ac:dyDescent="0.25">
      <c r="A73" s="41" t="s">
        <v>81</v>
      </c>
      <c r="B73" s="47" t="s">
        <v>162</v>
      </c>
      <c r="C73" s="41" t="s">
        <v>194</v>
      </c>
      <c r="D73" s="41" t="s">
        <v>95</v>
      </c>
      <c r="E73" s="41" t="s">
        <v>125</v>
      </c>
      <c r="F73" s="46" t="s">
        <v>18</v>
      </c>
      <c r="G73" s="61">
        <v>30</v>
      </c>
      <c r="H73" s="64">
        <f t="shared" si="4"/>
        <v>0.36075036075036077</v>
      </c>
      <c r="I73" s="45">
        <f t="shared" si="3"/>
        <v>12773.7</v>
      </c>
      <c r="J73" s="45">
        <v>12628.5</v>
      </c>
      <c r="K73" s="45">
        <v>145.19999999999999</v>
      </c>
      <c r="L73" s="45">
        <f t="shared" si="5"/>
        <v>1.230302086997326</v>
      </c>
    </row>
    <row r="74" spans="1:12" ht="49.5" customHeight="1" x14ac:dyDescent="0.25">
      <c r="A74" s="41" t="s">
        <v>82</v>
      </c>
      <c r="B74" s="47" t="s">
        <v>163</v>
      </c>
      <c r="C74" s="41" t="s">
        <v>195</v>
      </c>
      <c r="D74" s="41" t="s">
        <v>95</v>
      </c>
      <c r="E74" s="41" t="s">
        <v>125</v>
      </c>
      <c r="F74" s="46" t="s">
        <v>18</v>
      </c>
      <c r="G74" s="61">
        <v>20</v>
      </c>
      <c r="H74" s="64">
        <f t="shared" si="4"/>
        <v>0.24050024050024052</v>
      </c>
      <c r="I74" s="45">
        <f t="shared" si="3"/>
        <v>12366.2</v>
      </c>
      <c r="J74" s="45">
        <v>12195.5</v>
      </c>
      <c r="K74" s="45">
        <v>170.7</v>
      </c>
      <c r="L74" s="45">
        <f t="shared" si="5"/>
        <v>1.1910536233218514</v>
      </c>
    </row>
    <row r="75" spans="1:12" ht="46.5" customHeight="1" x14ac:dyDescent="0.25">
      <c r="A75" s="41" t="s">
        <v>158</v>
      </c>
      <c r="B75" s="47" t="s">
        <v>164</v>
      </c>
      <c r="C75" s="41" t="s">
        <v>196</v>
      </c>
      <c r="D75" s="41" t="s">
        <v>95</v>
      </c>
      <c r="E75" s="41" t="s">
        <v>125</v>
      </c>
      <c r="F75" s="46" t="s">
        <v>18</v>
      </c>
      <c r="G75" s="61">
        <v>42</v>
      </c>
      <c r="H75" s="64">
        <f t="shared" si="4"/>
        <v>0.50505050505050508</v>
      </c>
      <c r="I75" s="45">
        <f t="shared" si="3"/>
        <v>10877.6</v>
      </c>
      <c r="J75" s="45">
        <v>10768.6</v>
      </c>
      <c r="K75" s="45">
        <v>109</v>
      </c>
      <c r="L75" s="45">
        <f t="shared" si="5"/>
        <v>1.0476787447272218</v>
      </c>
    </row>
    <row r="76" spans="1:12" ht="50.25" customHeight="1" x14ac:dyDescent="0.25">
      <c r="A76" s="41" t="s">
        <v>159</v>
      </c>
      <c r="B76" s="47" t="s">
        <v>165</v>
      </c>
      <c r="C76" s="41" t="s">
        <v>197</v>
      </c>
      <c r="D76" s="41" t="s">
        <v>95</v>
      </c>
      <c r="E76" s="41" t="s">
        <v>125</v>
      </c>
      <c r="F76" s="46" t="s">
        <v>18</v>
      </c>
      <c r="G76" s="61">
        <v>38</v>
      </c>
      <c r="H76" s="64">
        <f t="shared" si="4"/>
        <v>0.45695045695045694</v>
      </c>
      <c r="I76" s="45">
        <f t="shared" si="3"/>
        <v>13310.400000000001</v>
      </c>
      <c r="J76" s="45">
        <v>13159.7</v>
      </c>
      <c r="K76" s="45">
        <v>150.69999999999999</v>
      </c>
      <c r="L76" s="45">
        <f t="shared" si="5"/>
        <v>1.2819944807510126</v>
      </c>
    </row>
    <row r="77" spans="1:12" ht="51" customHeight="1" x14ac:dyDescent="0.25">
      <c r="A77" s="41" t="s">
        <v>160</v>
      </c>
      <c r="B77" s="47" t="s">
        <v>166</v>
      </c>
      <c r="C77" s="41" t="s">
        <v>198</v>
      </c>
      <c r="D77" s="41" t="s">
        <v>95</v>
      </c>
      <c r="E77" s="41" t="s">
        <v>125</v>
      </c>
      <c r="F77" s="46" t="s">
        <v>18</v>
      </c>
      <c r="G77" s="61">
        <v>27</v>
      </c>
      <c r="H77" s="64">
        <f t="shared" si="4"/>
        <v>0.32467532467532467</v>
      </c>
      <c r="I77" s="45">
        <f t="shared" si="3"/>
        <v>11743.9</v>
      </c>
      <c r="J77" s="45">
        <v>11505.3</v>
      </c>
      <c r="K77" s="45">
        <v>238.6</v>
      </c>
      <c r="L77" s="45">
        <f t="shared" si="5"/>
        <v>1.1311166443151082</v>
      </c>
    </row>
    <row r="78" spans="1:12" ht="49.5" customHeight="1" x14ac:dyDescent="0.25">
      <c r="A78" s="41" t="s">
        <v>161</v>
      </c>
      <c r="B78" s="47" t="s">
        <v>167</v>
      </c>
      <c r="C78" s="41" t="s">
        <v>199</v>
      </c>
      <c r="D78" s="41" t="s">
        <v>128</v>
      </c>
      <c r="E78" s="41" t="s">
        <v>125</v>
      </c>
      <c r="F78" s="46" t="s">
        <v>18</v>
      </c>
      <c r="G78" s="61">
        <v>164</v>
      </c>
      <c r="H78" s="64">
        <f t="shared" si="4"/>
        <v>1.9721019721019721</v>
      </c>
      <c r="I78" s="45">
        <f t="shared" si="3"/>
        <v>24556.6</v>
      </c>
      <c r="J78" s="45">
        <v>23463.5</v>
      </c>
      <c r="K78" s="45">
        <v>1093.0999999999999</v>
      </c>
      <c r="L78" s="45">
        <f t="shared" si="5"/>
        <v>2.3651750259954856</v>
      </c>
    </row>
    <row r="79" spans="1:12" ht="21" customHeight="1" x14ac:dyDescent="0.25">
      <c r="A79" s="84" t="s">
        <v>19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</row>
    <row r="80" spans="1:12" ht="69" customHeight="1" x14ac:dyDescent="0.25">
      <c r="A80" s="41" t="s">
        <v>41</v>
      </c>
      <c r="B80" s="49" t="s">
        <v>202</v>
      </c>
      <c r="C80" s="41" t="s">
        <v>204</v>
      </c>
      <c r="D80" s="41" t="s">
        <v>205</v>
      </c>
      <c r="E80" s="41" t="s">
        <v>125</v>
      </c>
      <c r="F80" s="50" t="s">
        <v>19</v>
      </c>
      <c r="G80" s="63">
        <v>671</v>
      </c>
      <c r="H80" s="45">
        <f>G80/1225*100</f>
        <v>54.775510204081634</v>
      </c>
      <c r="I80" s="45">
        <f>SUM(J80:K80)</f>
        <v>92482</v>
      </c>
      <c r="J80" s="45">
        <v>86086</v>
      </c>
      <c r="K80" s="45">
        <v>6396</v>
      </c>
      <c r="L80" s="45">
        <f>I80/174444*100</f>
        <v>53.015294306482311</v>
      </c>
    </row>
    <row r="81" spans="1:12" ht="72.75" customHeight="1" x14ac:dyDescent="0.25">
      <c r="A81" s="12">
        <v>2</v>
      </c>
      <c r="B81" s="49" t="s">
        <v>203</v>
      </c>
      <c r="C81" s="31">
        <v>3129004230</v>
      </c>
      <c r="D81" s="31" t="s">
        <v>205</v>
      </c>
      <c r="E81" s="18">
        <v>100</v>
      </c>
      <c r="F81" s="50" t="s">
        <v>19</v>
      </c>
      <c r="G81" s="44">
        <v>554</v>
      </c>
      <c r="H81" s="45">
        <f>G81/1225*100</f>
        <v>45.224489795918366</v>
      </c>
      <c r="I81" s="44">
        <f>SUM(J81:K81)</f>
        <v>81961.8</v>
      </c>
      <c r="J81" s="44">
        <v>76251.199999999997</v>
      </c>
      <c r="K81" s="44">
        <v>5710.6</v>
      </c>
      <c r="L81" s="45">
        <f>I81/174444*100</f>
        <v>46.984591043544057</v>
      </c>
    </row>
    <row r="82" spans="1:12" ht="21" customHeight="1" x14ac:dyDescent="0.25">
      <c r="A82" s="86" t="s">
        <v>20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1:12" ht="48" customHeight="1" x14ac:dyDescent="0.25">
      <c r="A83" s="51">
        <v>1</v>
      </c>
      <c r="B83" s="47" t="s">
        <v>206</v>
      </c>
      <c r="C83" s="51">
        <v>3120005969</v>
      </c>
      <c r="D83" s="51" t="s">
        <v>221</v>
      </c>
      <c r="E83" s="41" t="s">
        <v>125</v>
      </c>
      <c r="F83" s="46" t="s">
        <v>220</v>
      </c>
      <c r="G83" s="59">
        <v>486</v>
      </c>
      <c r="H83" s="57">
        <f>G83/2250078*100</f>
        <v>2.1599251225957503E-2</v>
      </c>
      <c r="I83" s="54">
        <f t="shared" ref="I83:I90" si="6">SUM(J83:K83)</f>
        <v>24656.1</v>
      </c>
      <c r="J83" s="54">
        <v>23634.3</v>
      </c>
      <c r="K83" s="54">
        <v>1021.8</v>
      </c>
      <c r="L83" s="54">
        <f>I83/440101.6*100</f>
        <v>5.6023654537952146</v>
      </c>
    </row>
    <row r="84" spans="1:12" ht="60" customHeight="1" x14ac:dyDescent="0.25">
      <c r="A84" s="51">
        <v>2</v>
      </c>
      <c r="B84" s="47" t="s">
        <v>207</v>
      </c>
      <c r="C84" s="51">
        <v>3120009762</v>
      </c>
      <c r="D84" s="51" t="s">
        <v>221</v>
      </c>
      <c r="E84" s="63">
        <v>100</v>
      </c>
      <c r="F84" s="46" t="s">
        <v>220</v>
      </c>
      <c r="G84" s="59">
        <v>181</v>
      </c>
      <c r="H84" s="57">
        <f t="shared" ref="H84:H97" si="7">G84/2250078*100</f>
        <v>8.0441655800376696E-3</v>
      </c>
      <c r="I84" s="54">
        <f t="shared" si="6"/>
        <v>6023.8</v>
      </c>
      <c r="J84" s="54">
        <v>5916.1</v>
      </c>
      <c r="K84" s="54">
        <v>107.7</v>
      </c>
      <c r="L84" s="54">
        <f t="shared" ref="L84:L97" si="8">I84/440101.6*100</f>
        <v>1.3687294024834267</v>
      </c>
    </row>
    <row r="85" spans="1:12" ht="50.25" customHeight="1" x14ac:dyDescent="0.25">
      <c r="A85" s="51">
        <v>3</v>
      </c>
      <c r="B85" s="47" t="s">
        <v>208</v>
      </c>
      <c r="C85" s="51">
        <v>3120007275</v>
      </c>
      <c r="D85" s="51" t="s">
        <v>221</v>
      </c>
      <c r="E85" s="41" t="s">
        <v>125</v>
      </c>
      <c r="F85" s="46" t="s">
        <v>220</v>
      </c>
      <c r="G85" s="59">
        <v>172</v>
      </c>
      <c r="H85" s="57">
        <f t="shared" si="7"/>
        <v>7.6441794462236414E-3</v>
      </c>
      <c r="I85" s="54">
        <f t="shared" si="6"/>
        <v>8662.2000000000007</v>
      </c>
      <c r="J85" s="54">
        <v>8566.1</v>
      </c>
      <c r="K85" s="54">
        <v>96.1</v>
      </c>
      <c r="L85" s="54">
        <f t="shared" si="8"/>
        <v>1.9682273365968224</v>
      </c>
    </row>
    <row r="86" spans="1:12" ht="51" customHeight="1" x14ac:dyDescent="0.25">
      <c r="A86" s="51">
        <v>4</v>
      </c>
      <c r="B86" s="47" t="s">
        <v>209</v>
      </c>
      <c r="C86" s="51">
        <v>3120010528</v>
      </c>
      <c r="D86" s="51" t="s">
        <v>221</v>
      </c>
      <c r="E86" s="41" t="s">
        <v>125</v>
      </c>
      <c r="F86" s="46" t="s">
        <v>220</v>
      </c>
      <c r="G86" s="59">
        <v>167</v>
      </c>
      <c r="H86" s="57">
        <f t="shared" si="7"/>
        <v>7.4219649274380704E-3</v>
      </c>
      <c r="I86" s="54">
        <f t="shared" si="6"/>
        <v>8142.0999999999995</v>
      </c>
      <c r="J86" s="54">
        <v>7884.4</v>
      </c>
      <c r="K86" s="54">
        <v>257.7</v>
      </c>
      <c r="L86" s="54">
        <f t="shared" si="8"/>
        <v>1.8500500793453147</v>
      </c>
    </row>
    <row r="87" spans="1:12" ht="49.5" customHeight="1" x14ac:dyDescent="0.25">
      <c r="A87" s="51">
        <v>5</v>
      </c>
      <c r="B87" s="52" t="s">
        <v>210</v>
      </c>
      <c r="C87" s="51">
        <v>3120010969</v>
      </c>
      <c r="D87" s="51" t="s">
        <v>221</v>
      </c>
      <c r="E87" s="41" t="s">
        <v>125</v>
      </c>
      <c r="F87" s="46" t="s">
        <v>220</v>
      </c>
      <c r="G87" s="59">
        <v>948</v>
      </c>
      <c r="H87" s="57">
        <f t="shared" si="7"/>
        <v>4.2131872761744259E-2</v>
      </c>
      <c r="I87" s="54">
        <f t="shared" si="6"/>
        <v>15872</v>
      </c>
      <c r="J87" s="54">
        <v>15872</v>
      </c>
      <c r="K87" s="54">
        <v>0</v>
      </c>
      <c r="L87" s="54">
        <f t="shared" si="8"/>
        <v>3.6064399674984142</v>
      </c>
    </row>
    <row r="88" spans="1:12" ht="53.25" customHeight="1" x14ac:dyDescent="0.25">
      <c r="A88" s="51">
        <v>6</v>
      </c>
      <c r="B88" s="52" t="s">
        <v>211</v>
      </c>
      <c r="C88" s="51">
        <v>3120008857</v>
      </c>
      <c r="D88" s="51" t="s">
        <v>221</v>
      </c>
      <c r="E88" s="41" t="s">
        <v>125</v>
      </c>
      <c r="F88" s="46" t="s">
        <v>220</v>
      </c>
      <c r="G88" s="59">
        <v>3431</v>
      </c>
      <c r="H88" s="57">
        <f t="shared" si="7"/>
        <v>0.15248360279065881</v>
      </c>
      <c r="I88" s="54">
        <f t="shared" si="6"/>
        <v>24110.3</v>
      </c>
      <c r="J88" s="54">
        <v>4</v>
      </c>
      <c r="K88" s="54">
        <v>24106.3</v>
      </c>
      <c r="L88" s="54">
        <f t="shared" si="8"/>
        <v>5.4783486358604474</v>
      </c>
    </row>
    <row r="89" spans="1:12" ht="53.25" customHeight="1" x14ac:dyDescent="0.25">
      <c r="A89" s="51">
        <v>7</v>
      </c>
      <c r="B89" s="53" t="s">
        <v>212</v>
      </c>
      <c r="C89" s="51">
        <v>3120098603</v>
      </c>
      <c r="D89" s="51" t="s">
        <v>222</v>
      </c>
      <c r="E89" s="41" t="s">
        <v>125</v>
      </c>
      <c r="F89" s="46" t="s">
        <v>220</v>
      </c>
      <c r="G89" s="59">
        <v>248195</v>
      </c>
      <c r="H89" s="57">
        <f t="shared" si="7"/>
        <v>11.030506497996958</v>
      </c>
      <c r="I89" s="54">
        <f t="shared" si="6"/>
        <v>44273</v>
      </c>
      <c r="J89" s="54">
        <v>35620.9</v>
      </c>
      <c r="K89" s="54">
        <v>8652.1</v>
      </c>
      <c r="L89" s="54">
        <f t="shared" si="8"/>
        <v>10.059722573151291</v>
      </c>
    </row>
    <row r="90" spans="1:12" ht="48" customHeight="1" x14ac:dyDescent="0.25">
      <c r="A90" s="51">
        <v>8</v>
      </c>
      <c r="B90" s="53" t="s">
        <v>213</v>
      </c>
      <c r="C90" s="51">
        <v>3120012892</v>
      </c>
      <c r="D90" s="51" t="s">
        <v>223</v>
      </c>
      <c r="E90" s="41" t="s">
        <v>125</v>
      </c>
      <c r="F90" s="46" t="s">
        <v>220</v>
      </c>
      <c r="G90" s="59">
        <v>885</v>
      </c>
      <c r="H90" s="57">
        <f t="shared" si="7"/>
        <v>3.9331969825046068E-2</v>
      </c>
      <c r="I90" s="54">
        <f t="shared" si="6"/>
        <v>27212.1</v>
      </c>
      <c r="J90" s="54">
        <v>27137.1</v>
      </c>
      <c r="K90" s="54">
        <v>75</v>
      </c>
      <c r="L90" s="54">
        <f t="shared" si="8"/>
        <v>6.183140438480569</v>
      </c>
    </row>
    <row r="91" spans="1:12" ht="58.5" customHeight="1" x14ac:dyDescent="0.25">
      <c r="A91" s="51">
        <v>9</v>
      </c>
      <c r="B91" s="53" t="s">
        <v>214</v>
      </c>
      <c r="C91" s="51">
        <v>3120099808</v>
      </c>
      <c r="D91" s="51" t="s">
        <v>223</v>
      </c>
      <c r="E91" s="41" t="s">
        <v>125</v>
      </c>
      <c r="F91" s="46" t="s">
        <v>220</v>
      </c>
      <c r="G91" s="59">
        <v>48991</v>
      </c>
      <c r="H91" s="57">
        <f t="shared" si="7"/>
        <v>2.1773022979647818</v>
      </c>
      <c r="I91" s="54">
        <f t="shared" ref="I91:I97" si="9">SUM(J91:K91)</f>
        <v>23918.6</v>
      </c>
      <c r="J91" s="54">
        <v>18015.099999999999</v>
      </c>
      <c r="K91" s="54">
        <v>5903.5</v>
      </c>
      <c r="L91" s="54">
        <f t="shared" si="8"/>
        <v>5.4347905120090454</v>
      </c>
    </row>
    <row r="92" spans="1:12" ht="54" customHeight="1" x14ac:dyDescent="0.25">
      <c r="A92" s="51">
        <v>10</v>
      </c>
      <c r="B92" s="52" t="s">
        <v>215</v>
      </c>
      <c r="C92" s="51">
        <v>3120102602</v>
      </c>
      <c r="D92" s="51" t="s">
        <v>223</v>
      </c>
      <c r="E92" s="41" t="s">
        <v>125</v>
      </c>
      <c r="F92" s="46" t="s">
        <v>220</v>
      </c>
      <c r="G92" s="59">
        <v>56133</v>
      </c>
      <c r="H92" s="57">
        <f t="shared" si="7"/>
        <v>2.4947135165980914</v>
      </c>
      <c r="I92" s="54">
        <f t="shared" si="9"/>
        <v>12415.5</v>
      </c>
      <c r="J92" s="54">
        <v>10958.4</v>
      </c>
      <c r="K92" s="54">
        <v>1457.1</v>
      </c>
      <c r="L92" s="54">
        <f t="shared" si="8"/>
        <v>2.8210531386388964</v>
      </c>
    </row>
    <row r="93" spans="1:12" ht="50.25" customHeight="1" x14ac:dyDescent="0.25">
      <c r="A93" s="51">
        <v>11</v>
      </c>
      <c r="B93" s="53" t="s">
        <v>216</v>
      </c>
      <c r="C93" s="51">
        <v>3120007772</v>
      </c>
      <c r="D93" s="51" t="s">
        <v>224</v>
      </c>
      <c r="E93" s="41" t="s">
        <v>125</v>
      </c>
      <c r="F93" s="46" t="s">
        <v>220</v>
      </c>
      <c r="G93" s="59">
        <v>582110</v>
      </c>
      <c r="H93" s="57">
        <f t="shared" si="7"/>
        <v>25.870658706053746</v>
      </c>
      <c r="I93" s="54">
        <f t="shared" si="9"/>
        <v>56082.5</v>
      </c>
      <c r="J93" s="54">
        <v>55922.6</v>
      </c>
      <c r="K93" s="54">
        <v>159.9</v>
      </c>
      <c r="L93" s="54">
        <f t="shared" si="8"/>
        <v>12.743080234200468</v>
      </c>
    </row>
    <row r="94" spans="1:12" ht="48.75" customHeight="1" x14ac:dyDescent="0.25">
      <c r="A94" s="51">
        <v>12</v>
      </c>
      <c r="B94" s="53" t="s">
        <v>217</v>
      </c>
      <c r="C94" s="51">
        <v>3120012204</v>
      </c>
      <c r="D94" s="51" t="s">
        <v>225</v>
      </c>
      <c r="E94" s="41" t="s">
        <v>125</v>
      </c>
      <c r="F94" s="46" t="s">
        <v>220</v>
      </c>
      <c r="G94" s="59">
        <v>1576</v>
      </c>
      <c r="H94" s="57">
        <f t="shared" si="7"/>
        <v>7.0042016321211986E-2</v>
      </c>
      <c r="I94" s="54">
        <f t="shared" si="9"/>
        <v>41552.299999999996</v>
      </c>
      <c r="J94" s="54">
        <v>39804.699999999997</v>
      </c>
      <c r="K94" s="54">
        <v>1747.6</v>
      </c>
      <c r="L94" s="54">
        <f t="shared" si="8"/>
        <v>9.441524411635859</v>
      </c>
    </row>
    <row r="95" spans="1:12" ht="50.25" customHeight="1" x14ac:dyDescent="0.25">
      <c r="A95" s="51">
        <v>13</v>
      </c>
      <c r="B95" s="53" t="s">
        <v>218</v>
      </c>
      <c r="C95" s="51">
        <v>3120086911</v>
      </c>
      <c r="D95" s="51" t="s">
        <v>223</v>
      </c>
      <c r="E95" s="41" t="s">
        <v>125</v>
      </c>
      <c r="F95" s="46" t="s">
        <v>220</v>
      </c>
      <c r="G95" s="59">
        <v>331288</v>
      </c>
      <c r="H95" s="57">
        <f t="shared" si="7"/>
        <v>14.723400699886849</v>
      </c>
      <c r="I95" s="54">
        <f t="shared" si="9"/>
        <v>20458.5</v>
      </c>
      <c r="J95" s="54">
        <v>18963.900000000001</v>
      </c>
      <c r="K95" s="54">
        <v>1494.6</v>
      </c>
      <c r="L95" s="54">
        <f t="shared" si="8"/>
        <v>4.6485856902133511</v>
      </c>
    </row>
    <row r="96" spans="1:12" ht="48.75" customHeight="1" x14ac:dyDescent="0.25">
      <c r="A96" s="51">
        <v>14</v>
      </c>
      <c r="B96" s="53" t="s">
        <v>226</v>
      </c>
      <c r="C96" s="51">
        <v>3120104039</v>
      </c>
      <c r="D96" s="51" t="s">
        <v>227</v>
      </c>
      <c r="E96" s="41" t="s">
        <v>125</v>
      </c>
      <c r="F96" s="46" t="s">
        <v>220</v>
      </c>
      <c r="G96" s="59">
        <v>974964</v>
      </c>
      <c r="H96" s="57">
        <f t="shared" si="7"/>
        <v>43.330231218651086</v>
      </c>
      <c r="I96" s="54">
        <f t="shared" si="9"/>
        <v>110328.7</v>
      </c>
      <c r="J96" s="54">
        <v>108564.4</v>
      </c>
      <c r="K96" s="54">
        <v>1764.3</v>
      </c>
      <c r="L96" s="54">
        <f t="shared" si="8"/>
        <v>25.068915904872874</v>
      </c>
    </row>
    <row r="97" spans="1:14" ht="48" customHeight="1" x14ac:dyDescent="0.25">
      <c r="A97" s="12">
        <v>15</v>
      </c>
      <c r="B97" s="53" t="s">
        <v>219</v>
      </c>
      <c r="C97" s="18">
        <v>3120082963</v>
      </c>
      <c r="D97" s="18" t="s">
        <v>225</v>
      </c>
      <c r="E97" s="41" t="s">
        <v>125</v>
      </c>
      <c r="F97" s="46" t="s">
        <v>220</v>
      </c>
      <c r="G97" s="29">
        <v>551</v>
      </c>
      <c r="H97" s="57">
        <f t="shared" si="7"/>
        <v>2.4488039970169927E-2</v>
      </c>
      <c r="I97" s="44">
        <f t="shared" si="9"/>
        <v>16393.899999999998</v>
      </c>
      <c r="J97" s="44">
        <v>14033.3</v>
      </c>
      <c r="K97" s="44">
        <v>2360.6</v>
      </c>
      <c r="L97" s="54">
        <f t="shared" si="8"/>
        <v>3.7250262212180094</v>
      </c>
    </row>
    <row r="98" spans="1:14" ht="21" customHeight="1" x14ac:dyDescent="0.25">
      <c r="A98" s="81" t="s">
        <v>13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1:14" ht="35.25" customHeight="1" x14ac:dyDescent="0.25">
      <c r="A99" s="51">
        <v>1</v>
      </c>
      <c r="B99" s="58" t="s">
        <v>236</v>
      </c>
      <c r="C99" s="51">
        <v>3129000115</v>
      </c>
      <c r="D99" s="51" t="s">
        <v>240</v>
      </c>
      <c r="E99" s="51">
        <v>100</v>
      </c>
      <c r="F99" s="1" t="s">
        <v>238</v>
      </c>
      <c r="G99" s="59">
        <v>151527</v>
      </c>
      <c r="H99" s="51">
        <v>100</v>
      </c>
      <c r="I99" s="54">
        <f>J99+K99</f>
        <v>650012255</v>
      </c>
      <c r="J99" s="65">
        <v>61833317</v>
      </c>
      <c r="K99" s="65">
        <v>588178938</v>
      </c>
      <c r="L99" s="51">
        <v>100</v>
      </c>
    </row>
    <row r="100" spans="1:14" ht="53.25" customHeight="1" x14ac:dyDescent="0.25">
      <c r="A100" s="11">
        <v>2</v>
      </c>
      <c r="B100" s="58" t="s">
        <v>237</v>
      </c>
      <c r="C100" s="11">
        <v>3120004997</v>
      </c>
      <c r="D100" s="11" t="s">
        <v>241</v>
      </c>
      <c r="E100" s="19">
        <v>100</v>
      </c>
      <c r="F100" s="1" t="s">
        <v>239</v>
      </c>
      <c r="G100" s="66">
        <v>130643.4</v>
      </c>
      <c r="H100" s="19">
        <v>50</v>
      </c>
      <c r="I100" s="54">
        <f>J100+K100</f>
        <v>42612.9</v>
      </c>
      <c r="J100" s="65">
        <v>68</v>
      </c>
      <c r="K100" s="65">
        <v>42544.9</v>
      </c>
      <c r="L100" s="19">
        <v>50</v>
      </c>
    </row>
    <row r="101" spans="1:14" ht="21" customHeight="1" x14ac:dyDescent="0.25">
      <c r="A101" s="86" t="s">
        <v>21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N101" s="32"/>
    </row>
    <row r="102" spans="1:14" ht="58.5" customHeight="1" x14ac:dyDescent="0.25">
      <c r="A102" s="33">
        <v>1</v>
      </c>
      <c r="B102" s="52" t="s">
        <v>247</v>
      </c>
      <c r="C102" s="10">
        <v>3120100718</v>
      </c>
      <c r="D102" s="10" t="s">
        <v>242</v>
      </c>
      <c r="E102" s="20">
        <v>100</v>
      </c>
      <c r="F102" s="57" t="s">
        <v>21</v>
      </c>
      <c r="G102" s="21">
        <v>283237</v>
      </c>
      <c r="H102" s="21">
        <v>100</v>
      </c>
      <c r="I102" s="22">
        <f>SUM(J102:K102)</f>
        <v>45882.9</v>
      </c>
      <c r="J102" s="22">
        <v>41525.599999999999</v>
      </c>
      <c r="K102" s="22">
        <v>4357.3</v>
      </c>
      <c r="L102" s="22">
        <v>100</v>
      </c>
    </row>
    <row r="103" spans="1:14" ht="21" customHeight="1" x14ac:dyDescent="0.25">
      <c r="A103" s="83" t="s">
        <v>22</v>
      </c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4" ht="69" customHeight="1" x14ac:dyDescent="0.25">
      <c r="A104" s="1">
        <v>1</v>
      </c>
      <c r="B104" s="53" t="s">
        <v>231</v>
      </c>
      <c r="C104" s="9" t="s">
        <v>232</v>
      </c>
      <c r="D104" s="9" t="s">
        <v>233</v>
      </c>
      <c r="E104" s="15">
        <v>100</v>
      </c>
      <c r="F104" s="56" t="s">
        <v>22</v>
      </c>
      <c r="G104" s="13">
        <v>190481</v>
      </c>
      <c r="H104" s="13">
        <v>100</v>
      </c>
      <c r="I104" s="2">
        <v>416567</v>
      </c>
      <c r="J104" s="14">
        <v>0</v>
      </c>
      <c r="K104" s="2">
        <v>416567</v>
      </c>
      <c r="L104" s="14">
        <v>100</v>
      </c>
    </row>
    <row r="105" spans="1:14" ht="21" customHeight="1" x14ac:dyDescent="0.25">
      <c r="A105" s="83" t="s">
        <v>23</v>
      </c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4" ht="100.5" customHeight="1" x14ac:dyDescent="0.25">
      <c r="A106" s="1">
        <v>1</v>
      </c>
      <c r="B106" s="55" t="s">
        <v>228</v>
      </c>
      <c r="C106" s="9" t="s">
        <v>229</v>
      </c>
      <c r="D106" s="9" t="s">
        <v>230</v>
      </c>
      <c r="E106" s="15">
        <v>100</v>
      </c>
      <c r="F106" s="56" t="s">
        <v>23</v>
      </c>
      <c r="G106" s="13">
        <v>1823</v>
      </c>
      <c r="H106" s="13">
        <v>100</v>
      </c>
      <c r="I106" s="14">
        <f>SUM(J106:K106)</f>
        <v>272165.09999999998</v>
      </c>
      <c r="J106" s="14">
        <v>161667.1</v>
      </c>
      <c r="K106" s="14">
        <v>110498</v>
      </c>
      <c r="L106" s="14">
        <v>100</v>
      </c>
    </row>
    <row r="107" spans="1:14" ht="21" customHeight="1" x14ac:dyDescent="0.25">
      <c r="A107" s="83" t="s">
        <v>24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4" ht="61.5" customHeight="1" x14ac:dyDescent="0.25">
      <c r="A108" s="19">
        <v>1</v>
      </c>
      <c r="B108" s="53" t="s">
        <v>234</v>
      </c>
      <c r="C108" s="1">
        <v>3120101790</v>
      </c>
      <c r="D108" s="1" t="s">
        <v>243</v>
      </c>
      <c r="E108" s="20">
        <v>100</v>
      </c>
      <c r="F108" s="51" t="s">
        <v>235</v>
      </c>
      <c r="G108" s="2">
        <v>235</v>
      </c>
      <c r="H108" s="3">
        <v>100</v>
      </c>
      <c r="I108" s="24">
        <f>SUM(J108:K108)</f>
        <v>36154.800000000003</v>
      </c>
      <c r="J108" s="24">
        <v>33642</v>
      </c>
      <c r="K108" s="25">
        <v>2512.8000000000002</v>
      </c>
      <c r="L108" s="3">
        <v>100</v>
      </c>
    </row>
    <row r="109" spans="1:14" x14ac:dyDescent="0.25">
      <c r="A109" s="27"/>
      <c r="B109" s="27"/>
      <c r="C109" s="27"/>
      <c r="D109" s="27"/>
      <c r="E109" s="27"/>
      <c r="F109" s="27"/>
    </row>
    <row r="110" spans="1:14" x14ac:dyDescent="0.25">
      <c r="A110" s="27"/>
      <c r="B110" s="27"/>
      <c r="C110" s="27"/>
      <c r="D110" s="27"/>
      <c r="E110" s="27"/>
      <c r="F110" s="27"/>
    </row>
    <row r="111" spans="1:14" x14ac:dyDescent="0.25">
      <c r="A111" s="27"/>
      <c r="B111" s="27"/>
      <c r="C111" s="27"/>
      <c r="D111" s="27"/>
      <c r="E111" s="27"/>
      <c r="F111" s="27"/>
    </row>
    <row r="112" spans="1:14" x14ac:dyDescent="0.25">
      <c r="A112" s="27"/>
      <c r="B112" s="27"/>
      <c r="C112" s="27"/>
      <c r="D112" s="27"/>
      <c r="E112" s="27"/>
      <c r="F112" s="27"/>
    </row>
    <row r="113" spans="1:6" x14ac:dyDescent="0.25">
      <c r="A113" s="27"/>
      <c r="B113" s="27"/>
      <c r="C113" s="27"/>
      <c r="D113" s="27"/>
      <c r="E113" s="27"/>
      <c r="F113" s="27"/>
    </row>
  </sheetData>
  <mergeCells count="23">
    <mergeCell ref="A98:L98"/>
    <mergeCell ref="D6:D8"/>
    <mergeCell ref="C6:C8"/>
    <mergeCell ref="A107:L107"/>
    <mergeCell ref="A10:L10"/>
    <mergeCell ref="A79:L79"/>
    <mergeCell ref="A101:L101"/>
    <mergeCell ref="A103:L103"/>
    <mergeCell ref="A82:L82"/>
    <mergeCell ref="A42:L42"/>
    <mergeCell ref="A105:L105"/>
    <mergeCell ref="A2:L2"/>
    <mergeCell ref="A6:A8"/>
    <mergeCell ref="B6:B8"/>
    <mergeCell ref="E6:E8"/>
    <mergeCell ref="F6:F8"/>
    <mergeCell ref="G7:G8"/>
    <mergeCell ref="H7:H8"/>
    <mergeCell ref="I7:K7"/>
    <mergeCell ref="G6:L6"/>
    <mergeCell ref="L7:L8"/>
    <mergeCell ref="A3:L3"/>
    <mergeCell ref="A4:L4"/>
  </mergeCells>
  <pageMargins left="0" right="0" top="0" bottom="0" header="0.31496062992125984" footer="0.31496062992125984"/>
  <pageSetup paperSize="9" scale="5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view="pageBreakPreview" zoomScale="120" zoomScaleNormal="75" zoomScaleSheetLayoutView="120" workbookViewId="0">
      <selection activeCell="H7" sqref="H7"/>
    </sheetView>
  </sheetViews>
  <sheetFormatPr defaultRowHeight="15" x14ac:dyDescent="0.25"/>
  <cols>
    <col min="1" max="1" width="7" customWidth="1"/>
    <col min="2" max="2" width="25.85546875" customWidth="1"/>
    <col min="3" max="3" width="15.7109375" customWidth="1"/>
    <col min="4" max="4" width="9.85546875" customWidth="1"/>
    <col min="5" max="5" width="20.28515625" customWidth="1"/>
    <col min="6" max="6" width="22.28515625" customWidth="1"/>
    <col min="7" max="7" width="16.85546875" style="17" customWidth="1"/>
    <col min="8" max="8" width="17.7109375" customWidth="1"/>
    <col min="9" max="9" width="23" customWidth="1"/>
    <col min="10" max="10" width="35.140625" customWidth="1"/>
  </cols>
  <sheetData>
    <row r="1" spans="1:9" ht="39.75" customHeight="1" x14ac:dyDescent="0.25">
      <c r="A1" s="87" t="s">
        <v>29</v>
      </c>
      <c r="B1" s="87"/>
      <c r="C1" s="87"/>
      <c r="D1" s="87"/>
      <c r="E1" s="87"/>
      <c r="F1" s="87"/>
      <c r="G1" s="87"/>
      <c r="H1" s="87"/>
      <c r="I1" s="87"/>
    </row>
    <row r="2" spans="1:9" ht="24" customHeight="1" x14ac:dyDescent="0.25">
      <c r="A2" s="88" t="s">
        <v>245</v>
      </c>
      <c r="B2" s="88"/>
      <c r="C2" s="88"/>
      <c r="D2" s="88"/>
      <c r="E2" s="88"/>
      <c r="F2" s="88"/>
      <c r="G2" s="88"/>
      <c r="H2" s="88"/>
      <c r="I2" s="88"/>
    </row>
    <row r="3" spans="1:9" ht="12.75" customHeight="1" x14ac:dyDescent="0.25">
      <c r="A3" s="89" t="s">
        <v>15</v>
      </c>
      <c r="B3" s="89"/>
      <c r="C3" s="89"/>
      <c r="D3" s="89"/>
      <c r="E3" s="89"/>
      <c r="F3" s="89"/>
      <c r="G3" s="89"/>
      <c r="H3" s="89"/>
      <c r="I3" s="89"/>
    </row>
    <row r="4" spans="1:9" ht="15.75" x14ac:dyDescent="0.25">
      <c r="A4" s="4"/>
      <c r="B4" s="4"/>
      <c r="C4" s="4"/>
      <c r="D4" s="4"/>
      <c r="E4" s="4"/>
      <c r="F4" s="4"/>
      <c r="G4" s="16"/>
      <c r="H4" s="4"/>
    </row>
    <row r="5" spans="1:9" ht="117" customHeight="1" x14ac:dyDescent="0.25">
      <c r="A5" s="5" t="s">
        <v>0</v>
      </c>
      <c r="B5" s="6" t="s">
        <v>31</v>
      </c>
      <c r="C5" s="6" t="s">
        <v>28</v>
      </c>
      <c r="D5" s="6" t="s">
        <v>26</v>
      </c>
      <c r="E5" s="6" t="s">
        <v>17</v>
      </c>
      <c r="F5" s="6" t="s">
        <v>30</v>
      </c>
      <c r="G5" s="6" t="s">
        <v>5</v>
      </c>
      <c r="H5" s="6" t="s">
        <v>16</v>
      </c>
      <c r="I5" s="6" t="s">
        <v>246</v>
      </c>
    </row>
    <row r="6" spans="1:9" s="7" customFormat="1" ht="78.75" x14ac:dyDescent="0.25">
      <c r="A6" s="67">
        <v>1</v>
      </c>
      <c r="B6" s="56" t="s">
        <v>231</v>
      </c>
      <c r="C6" s="9" t="s">
        <v>232</v>
      </c>
      <c r="D6" s="9" t="s">
        <v>233</v>
      </c>
      <c r="E6" s="68" t="s">
        <v>245</v>
      </c>
      <c r="F6" s="67">
        <v>100</v>
      </c>
      <c r="G6" s="56" t="s">
        <v>22</v>
      </c>
      <c r="H6" s="2">
        <v>416567</v>
      </c>
      <c r="I6" s="67">
        <v>0</v>
      </c>
    </row>
    <row r="7" spans="1:9" s="7" customFormat="1" ht="94.5" x14ac:dyDescent="0.25">
      <c r="A7" s="67">
        <v>2</v>
      </c>
      <c r="B7" s="9" t="s">
        <v>228</v>
      </c>
      <c r="C7" s="9" t="s">
        <v>229</v>
      </c>
      <c r="D7" s="9" t="s">
        <v>230</v>
      </c>
      <c r="E7" s="68" t="s">
        <v>245</v>
      </c>
      <c r="F7" s="67">
        <v>100</v>
      </c>
      <c r="G7" s="56" t="s">
        <v>23</v>
      </c>
      <c r="H7" s="13">
        <v>272165</v>
      </c>
      <c r="I7" s="14">
        <v>0</v>
      </c>
    </row>
    <row r="8" spans="1:9" s="7" customFormat="1" x14ac:dyDescent="0.25">
      <c r="A8" s="8"/>
      <c r="B8" s="8"/>
      <c r="C8" s="8"/>
      <c r="D8" s="8"/>
      <c r="E8" s="8"/>
      <c r="F8" s="8"/>
      <c r="G8" s="23"/>
      <c r="H8" s="8"/>
      <c r="I8" s="8"/>
    </row>
    <row r="9" spans="1:9" x14ac:dyDescent="0.25">
      <c r="A9" s="34"/>
      <c r="B9" s="34"/>
      <c r="C9" s="34"/>
      <c r="D9" s="34"/>
      <c r="E9" s="34"/>
      <c r="F9" s="34"/>
      <c r="G9" s="35"/>
      <c r="H9" s="34"/>
      <c r="I9" s="34"/>
    </row>
  </sheetData>
  <mergeCells count="3">
    <mergeCell ref="A1:I1"/>
    <mergeCell ref="A2:I2"/>
    <mergeCell ref="A3:I3"/>
  </mergeCells>
  <pageMargins left="0" right="0" top="0" bottom="0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для заполнения бюджетники</vt:lpstr>
      <vt:lpstr>для заполнения МУП, АО</vt:lpstr>
      <vt:lpstr>'для заполнения бюджетники'!Заголовки_для_печати</vt:lpstr>
      <vt:lpstr>'для заполнения МУП, АО'!Заголовки_для_печати</vt:lpstr>
      <vt:lpstr>'для заполнения МУП, АО'!Область_печати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2022-02-01T13:02:08Z</dcterms:modified>
</cp:coreProperties>
</file>